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Github\EID\"/>
    </mc:Choice>
  </mc:AlternateContent>
  <xr:revisionPtr revIDLastSave="0" documentId="13_ncr:1_{262F32AB-01D9-4352-BBF2-9E264B1E0FF9}" xr6:coauthVersionLast="47" xr6:coauthVersionMax="47" xr10:uidLastSave="{00000000-0000-0000-0000-000000000000}"/>
  <bookViews>
    <workbookView xWindow="-108" yWindow="-108" windowWidth="23256" windowHeight="13176" activeTab="8" xr2:uid="{BEC51E2B-6D27-432B-8E72-57E7A540DE03}"/>
  </bookViews>
  <sheets>
    <sheet name="Orginal" sheetId="1" r:id="rId1"/>
    <sheet name="Tax" sheetId="6" r:id="rId2"/>
    <sheet name="Before vs after tax" sheetId="7" r:id="rId3"/>
    <sheet name="INR" sheetId="5" r:id="rId4"/>
    <sheet name="Dollars" sheetId="2" r:id="rId5"/>
    <sheet name="AED" sheetId="4" r:id="rId6"/>
    <sheet name="GBP" sheetId="3" r:id="rId7"/>
    <sheet name="Dollars (2)" sheetId="9" r:id="rId8"/>
    <sheet name="Tax (2)" sheetId="10" r:id="rId9"/>
    <sheet name="Sheet1" sheetId="11" state="hidden" r:id="rId10"/>
  </sheets>
  <definedNames>
    <definedName name="_xlcn.WorksheetConnection_EID.xlsxTable361" hidden="1">Table36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6" name="Table36" connection="WorksheetConnection_EID.xlsx!Table36"/>
        </x15:modelTables>
      </x15:dataModel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EB6D87-770F-47EA-AC98-EE8FEA1D64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3F59EB-268B-4F57-B515-A8A49E8D7A8C}" name="WorksheetConnection_EID.xlsx!Table36" type="102" refreshedVersion="8" minRefreshableVersion="5">
    <extLst>
      <ext xmlns:x15="http://schemas.microsoft.com/office/spreadsheetml/2010/11/main" uri="{DE250136-89BD-433C-8126-D09CA5730AF9}">
        <x15:connection id="Table36">
          <x15:rangePr sourceName="_xlcn.WorksheetConnection_EID.xlsxTable361"/>
        </x15:connection>
      </ext>
    </extLst>
  </connection>
</connections>
</file>

<file path=xl/sharedStrings.xml><?xml version="1.0" encoding="utf-8"?>
<sst xmlns="http://schemas.openxmlformats.org/spreadsheetml/2006/main" count="954" uniqueCount="190">
  <si>
    <t>Country</t>
  </si>
  <si>
    <t>Job Role</t>
  </si>
  <si>
    <t>Entry-Level Salary</t>
  </si>
  <si>
    <t>Mid-Level Salary</t>
  </si>
  <si>
    <t>Top-Level Salary</t>
  </si>
  <si>
    <t>India</t>
  </si>
  <si>
    <t>Electronics Engineer</t>
  </si>
  <si>
    <t>2 lakh - 5 lakh INR</t>
  </si>
  <si>
    <t>8 lakh - 12 lakh INR</t>
  </si>
  <si>
    <t>Up to 25 lakh INR</t>
  </si>
  <si>
    <t>Nuclear Engineer</t>
  </si>
  <si>
    <t>5 lakh - 7 lakh INR</t>
  </si>
  <si>
    <t>9 lakh - 14 lakh INR</t>
  </si>
  <si>
    <t>18 lakh - 23 lakh INR</t>
  </si>
  <si>
    <t>Automotive Engineer</t>
  </si>
  <si>
    <t>3.5 lakh - 6 lakh INR</t>
  </si>
  <si>
    <t>10 lakh - 20 lakh INR</t>
  </si>
  <si>
    <t>More than 44.1 lakhs INR</t>
  </si>
  <si>
    <t>Mechanical Engineer</t>
  </si>
  <si>
    <t>3 lakh - 4.5 lakh INR</t>
  </si>
  <si>
    <t>464,154 INR</t>
  </si>
  <si>
    <t>12 lakh - 18 lakh INR</t>
  </si>
  <si>
    <t>Civil Engineer</t>
  </si>
  <si>
    <t>4 lakh - 6 lakh INR</t>
  </si>
  <si>
    <t>12 lakh - 22 lakh INR</t>
  </si>
  <si>
    <t>20 lakh - 30 lakh INR</t>
  </si>
  <si>
    <t>Engineering Director</t>
  </si>
  <si>
    <t>25 lakh - 40 lakh INR</t>
  </si>
  <si>
    <t>5,240,234 INR</t>
  </si>
  <si>
    <t>USA</t>
  </si>
  <si>
    <t>$120,000 - $150,000</t>
  </si>
  <si>
    <t>$218,750 - $275,750</t>
  </si>
  <si>
    <t>$300,000 - $400,000</t>
  </si>
  <si>
    <t>$90,000 - $110,000</t>
  </si>
  <si>
    <t>$165,500 - $198,000</t>
  </si>
  <si>
    <t>$220,000 - $260,000</t>
  </si>
  <si>
    <t>$85,000 - $105,000</t>
  </si>
  <si>
    <t>$154,250 - $181,000</t>
  </si>
  <si>
    <t>$210,000 - $250,000</t>
  </si>
  <si>
    <t>$80,000 - $100,000</t>
  </si>
  <si>
    <t>$147,500 - $177,250</t>
  </si>
  <si>
    <t>$190,000 - $230,000</t>
  </si>
  <si>
    <t>$75,000 - $95,000</t>
  </si>
  <si>
    <t>$141,500 - $172,250</t>
  </si>
  <si>
    <t>$180,000 - $220,000</t>
  </si>
  <si>
    <t>$136,000 - $166,750</t>
  </si>
  <si>
    <t>$170,000 - $210,000</t>
  </si>
  <si>
    <t>UAE</t>
  </si>
  <si>
    <t>AED 140,000 - AED 160,000</t>
  </si>
  <si>
    <t>AED 180,000 - AED 200,000</t>
  </si>
  <si>
    <t>AED 220,000 - AED 240,000</t>
  </si>
  <si>
    <t>AED 150,000 - AED 170,000</t>
  </si>
  <si>
    <t>AED 190,000 - AED 210,000</t>
  </si>
  <si>
    <t>AED 230,000 - AED 250,000</t>
  </si>
  <si>
    <t>AED 130,000 - AED 150,000</t>
  </si>
  <si>
    <t>AED 170,000 - AED 190,000</t>
  </si>
  <si>
    <t>AED 210,000 - AED 230,000</t>
  </si>
  <si>
    <t>AED 120,000 - AED 140,000</t>
  </si>
  <si>
    <t>AED 160,000 - AED 180,000</t>
  </si>
  <si>
    <t>AED 200,000 - AED 220,000</t>
  </si>
  <si>
    <t>AED 110,000 - AED 130,000</t>
  </si>
  <si>
    <t>AED 240,000 - AED 260,000</t>
  </si>
  <si>
    <t>AED 280,000 - AED 300,000</t>
  </si>
  <si>
    <t>UK</t>
  </si>
  <si>
    <t>£28,000 - £32,000</t>
  </si>
  <si>
    <t>£40,000 - £44,000</t>
  </si>
  <si>
    <t>£52,000 - £56,000</t>
  </si>
  <si>
    <t>£30,000 - £34,000</t>
  </si>
  <si>
    <t>£42,000 - £46,000</t>
  </si>
  <si>
    <t>£54,000 - £58,000</t>
  </si>
  <si>
    <t>£26,000 - £30,000</t>
  </si>
  <si>
    <t>£38,000 - £42,000</t>
  </si>
  <si>
    <t>£50,000 - £54,000</t>
  </si>
  <si>
    <t>£24,000 - £28,000</t>
  </si>
  <si>
    <t>£36,000 - £40,000</t>
  </si>
  <si>
    <t>£48,000 - £52,000</t>
  </si>
  <si>
    <t>£22,000 - £26,000</t>
  </si>
  <si>
    <t>£34,000 - £38,000</t>
  </si>
  <si>
    <t>£46,000 - £50,000</t>
  </si>
  <si>
    <t>£60,000 - £64,000</t>
  </si>
  <si>
    <t>£70,000 - £74,000</t>
  </si>
  <si>
    <t>UAE (Dubai)</t>
  </si>
  <si>
    <t>$275,750</t>
  </si>
  <si>
    <t>$198,000</t>
  </si>
  <si>
    <t>$181,000</t>
  </si>
  <si>
    <t>$105,000</t>
  </si>
  <si>
    <t>$100,000</t>
  </si>
  <si>
    <t>$177,250</t>
  </si>
  <si>
    <t>$172,250</t>
  </si>
  <si>
    <t>$95,000</t>
  </si>
  <si>
    <t>$166,750</t>
  </si>
  <si>
    <t>$400,000</t>
  </si>
  <si>
    <t>$260,000</t>
  </si>
  <si>
    <t>$250,000</t>
  </si>
  <si>
    <t>$230,000</t>
  </si>
  <si>
    <t>$220,000</t>
  </si>
  <si>
    <t>$210,000</t>
  </si>
  <si>
    <t>$110,000</t>
  </si>
  <si>
    <t>AED 160,000</t>
  </si>
  <si>
    <t>AED 200,000</t>
  </si>
  <si>
    <t>AED 170,000</t>
  </si>
  <si>
    <t>AED 210,000</t>
  </si>
  <si>
    <t>AED 190,000</t>
  </si>
  <si>
    <t>AED 150,000</t>
  </si>
  <si>
    <t>AED 140,000</t>
  </si>
  <si>
    <t>AED 180,000</t>
  </si>
  <si>
    <t>AED 230,000</t>
  </si>
  <si>
    <t>AED 250,000</t>
  </si>
  <si>
    <t>AED 240,000</t>
  </si>
  <si>
    <t>AED 220,000</t>
  </si>
  <si>
    <t>AED 260,000</t>
  </si>
  <si>
    <t>AED 130,000</t>
  </si>
  <si>
    <t>AED 300,000</t>
  </si>
  <si>
    <t>500000 INR</t>
  </si>
  <si>
    <t>700000 INR</t>
  </si>
  <si>
    <t>1400000 INR</t>
  </si>
  <si>
    <t>2300000 INR</t>
  </si>
  <si>
    <t>2500000 INR</t>
  </si>
  <si>
    <t>1200000 INR</t>
  </si>
  <si>
    <t>2000000 INR</t>
  </si>
  <si>
    <t>4500000 INR</t>
  </si>
  <si>
    <t>1800000 INR</t>
  </si>
  <si>
    <t>3000000 INR</t>
  </si>
  <si>
    <t>5250000 INR</t>
  </si>
  <si>
    <t>4000000 INR</t>
  </si>
  <si>
    <t>600000 INR</t>
  </si>
  <si>
    <t>2200000 INR</t>
  </si>
  <si>
    <t>47,00,000 INR</t>
  </si>
  <si>
    <t>450000 INR</t>
  </si>
  <si>
    <t>GBP 44,000</t>
  </si>
  <si>
    <t>GBP 32,000</t>
  </si>
  <si>
    <t>GBP 34,000</t>
  </si>
  <si>
    <t>GBP 46,000</t>
  </si>
  <si>
    <t>GBP 58,000</t>
  </si>
  <si>
    <t>GBP 54,000</t>
  </si>
  <si>
    <t>GBP 30,000</t>
  </si>
  <si>
    <t>GBP 42,000</t>
  </si>
  <si>
    <t>GBP 28,000</t>
  </si>
  <si>
    <t>GBP 40,000</t>
  </si>
  <si>
    <t>GBP 52,000</t>
  </si>
  <si>
    <t>GBP 26,000</t>
  </si>
  <si>
    <t>GBP 38,000</t>
  </si>
  <si>
    <t>GBP 50,000</t>
  </si>
  <si>
    <t>GBP 74,000</t>
  </si>
  <si>
    <t>GBP 64,000</t>
  </si>
  <si>
    <t>150,000 $</t>
  </si>
  <si>
    <t>GBP 56,000</t>
  </si>
  <si>
    <t>Tax Rate Table:</t>
  </si>
  <si>
    <t>Entry-Level Tax %</t>
  </si>
  <si>
    <t>Mid-Level Tax %</t>
  </si>
  <si>
    <t>Top-Level Tax %</t>
  </si>
  <si>
    <t>5% (Up to ₹500,000)</t>
  </si>
  <si>
    <t>20% (₹500,001 to ₹10,00,000)</t>
  </si>
  <si>
    <t>30% (Above ₹10,00,000)</t>
  </si>
  <si>
    <t>10% (Up to $9,950)</t>
  </si>
  <si>
    <t>22% ($40,526 to $86,375)</t>
  </si>
  <si>
    <t>35% ($209,426 to $523,600)</t>
  </si>
  <si>
    <t>0% (No income tax)</t>
  </si>
  <si>
    <t>20% (£12,571 to £50,270)</t>
  </si>
  <si>
    <t>40% (£50,271 to £150,000)</t>
  </si>
  <si>
    <t>45% (Above £150,000)</t>
  </si>
  <si>
    <t>Before Tax Entry-Level Salary</t>
  </si>
  <si>
    <t>Before Tax Mid-Level Salary</t>
  </si>
  <si>
    <t>Before Tax Top-Level Salary</t>
  </si>
  <si>
    <t>After Tax Mid-Level Salary</t>
  </si>
  <si>
    <t>After Tax Top-Level Salary</t>
  </si>
  <si>
    <t>After Tax Entry-Level Salary</t>
  </si>
  <si>
    <t>After Tax Entry-Level Salary ($)</t>
  </si>
  <si>
    <t>After Tax Mid-Level Salary ($)</t>
  </si>
  <si>
    <t>After Tax Top-Level Salary ($)</t>
  </si>
  <si>
    <t>India2</t>
  </si>
  <si>
    <t>India3</t>
  </si>
  <si>
    <t>India4</t>
  </si>
  <si>
    <t>India5</t>
  </si>
  <si>
    <t>India6</t>
  </si>
  <si>
    <t>USA7</t>
  </si>
  <si>
    <t>USA8</t>
  </si>
  <si>
    <t>USA9</t>
  </si>
  <si>
    <t>USA10</t>
  </si>
  <si>
    <t>USA11</t>
  </si>
  <si>
    <t>UAE (Dubai)12</t>
  </si>
  <si>
    <t>UAE (Dubai)13</t>
  </si>
  <si>
    <t>UAE (Dubai)14</t>
  </si>
  <si>
    <t>UAE (Dubai)15</t>
  </si>
  <si>
    <t>UAE (Dubai)16</t>
  </si>
  <si>
    <t>UK17</t>
  </si>
  <si>
    <t>UK18</t>
  </si>
  <si>
    <t>UK19</t>
  </si>
  <si>
    <t>UK20</t>
  </si>
  <si>
    <t>UK21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</si>
</sst>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£-809]* #,##0.00_-;\-[$£-809]* #,##0.00_-;_-[$£-809]* &quot;-&quot;??_-;_-@_-"/>
    <numFmt numFmtId="166" formatCode="_ [$AED]\ * #,##0.00_ ;_ [$AED]\ * \-#,##0.00_ ;_ [$AED]\ * &quot;-&quot;??_ ;_ @_ "/>
    <numFmt numFmtId="167" formatCode="_ [$₹-4009]\ * #,##0.00_ ;_ [$₹-4009]\ * \-#,##0.00_ ;_ [$₹-4009]\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7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0" xfId="1" applyNumberFormat="1" applyFont="1"/>
    <xf numFmtId="9" fontId="0" fillId="0" borderId="0" xfId="0" applyNumberFormat="1" applyAlignment="1">
      <alignment vertical="center" wrapText="1"/>
    </xf>
    <xf numFmtId="0" fontId="4" fillId="2" borderId="2" xfId="0" applyFont="1" applyFill="1" applyBorder="1"/>
    <xf numFmtId="0" fontId="4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164" fontId="0" fillId="3" borderId="3" xfId="0" applyNumberFormat="1" applyFont="1" applyFill="1" applyBorder="1"/>
    <xf numFmtId="164" fontId="0" fillId="3" borderId="4" xfId="0" applyNumberFormat="1" applyFont="1" applyFill="1" applyBorder="1"/>
    <xf numFmtId="164" fontId="0" fillId="0" borderId="3" xfId="0" applyNumberFormat="1" applyFont="1" applyBorder="1"/>
    <xf numFmtId="164" fontId="0" fillId="0" borderId="4" xfId="0" applyNumberFormat="1" applyFont="1" applyBorder="1"/>
    <xf numFmtId="0" fontId="4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4" fillId="2" borderId="6" xfId="0" applyFont="1" applyFill="1" applyBorder="1"/>
    <xf numFmtId="164" fontId="0" fillId="3" borderId="6" xfId="0" applyNumberFormat="1" applyFont="1" applyFill="1" applyBorder="1"/>
    <xf numFmtId="164" fontId="0" fillId="0" borderId="6" xfId="0" applyNumberFormat="1" applyFont="1" applyBorder="1"/>
    <xf numFmtId="0" fontId="4" fillId="3" borderId="2" xfId="0" applyFont="1" applyFill="1" applyBorder="1"/>
    <xf numFmtId="0" fontId="4" fillId="2" borderId="7" xfId="0" applyFont="1" applyFill="1" applyBorder="1"/>
  </cellXfs>
  <cellStyles count="2">
    <cellStyle name="Currency" xfId="1" builtinId="4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$-409]* #,##0.00_ ;_-[$$-409]* \-#,##0.00\ ;_-[$$-409]* &quot;-&quot;??_ ;_-@_ 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6" formatCode="_ [$AED]\ * #,##0.00_ ;_ [$AED]\ * \-#,##0.00_ ;_ [$AED]\ * &quot;-&quot;??_ ;_ @_ 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BCC9E-0879-4122-8650-3BE3D4983707}" name="Table1" displayName="Table1" ref="A3:D7" totalsRowShown="0" headerRowDxfId="61" dataDxfId="60">
  <autoFilter ref="A3:D7" xr:uid="{147BCC9E-0879-4122-8650-3BE3D4983707}"/>
  <tableColumns count="4">
    <tableColumn id="1" xr3:uid="{F5CCAA91-A236-44E8-9F7A-598EA084896D}" name="Country" dataDxfId="59"/>
    <tableColumn id="2" xr3:uid="{73519D45-ABDA-442A-B111-ED3A1030D073}" name="Entry-Level Tax %" dataDxfId="58"/>
    <tableColumn id="3" xr3:uid="{A267D290-9225-41BE-AFFA-44C91EB42C33}" name="Mid-Level Tax %" dataDxfId="57"/>
    <tableColumn id="4" xr3:uid="{A615BA8B-7492-43AC-BA26-1B31E4383577}" name="Top-Level Tax %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22E620-ADC8-4809-85BB-379A40CBE08A}" name="Table2" displayName="Table2" ref="A1:K25" totalsRowShown="0" headerRowDxfId="55">
  <autoFilter ref="A1:K25" xr:uid="{ED22E620-ADC8-4809-85BB-379A40CBE08A}"/>
  <tableColumns count="11">
    <tableColumn id="1" xr3:uid="{E0ACF9CF-93C5-4ED3-8A29-11C378E6A180}" name="Country" dataDxfId="54"/>
    <tableColumn id="2" xr3:uid="{3E61D8DD-BB25-496C-A326-B44C57FFE09C}" name="Job Role" dataDxfId="53"/>
    <tableColumn id="3" xr3:uid="{412606F5-C4DC-4A01-8D36-996D695223C0}" name="Before Tax Entry-Level Salary" dataDxfId="52"/>
    <tableColumn id="4" xr3:uid="{83434FEB-03F6-4C88-85AC-A184230B59EE}" name="Before Tax Mid-Level Salary" dataDxfId="51"/>
    <tableColumn id="5" xr3:uid="{29722F26-0785-4CD9-A512-BE8780D7A90B}" name="Before Tax Top-Level Salary" dataDxfId="50"/>
    <tableColumn id="6" xr3:uid="{7B542238-EC6C-4072-8783-12275E93DB1F}" name="After Tax Entry-Level Salary" dataDxfId="49">
      <calculatedColumnFormula>IF(A2="India",
   IF(C2&lt;=250000, C2*0,
      IF(C2&lt;=500000, C2 - ((C2-250000)*5%),
         IF(C2&lt;=1000000, C2 - (12500 + (C2-500000)*20%),
            C2 - (112500 + (C2-1000000)*30%)))),
   IF(A2="USA",
      IF(C2&lt;=9950, C2 - (C2*10%),
         IF(C2&lt;=40525, C2 - (995 + (C2-9950)*12%),
            IF(C2&lt;=86375, C2 - (4664 + (C2-40525)*22%),
               IF(C2&lt;=164925, C2 - (14751 + (C2-86375)*24%),
                  IF(C2&lt;=209425, C2 - (33603 + (C2-164925)*32%),
                     IF(C2&lt;=523600, C2 - (47843 + (C2-209425)*35%),
                        C2 - (157804.25 + (C2-523600)*37%))))))),
   IF(A2="UAE (Dubai)", C2,
      IF(A2="UK",
         IF(C2&lt;=12570, C2*0,
            IF(C2&lt;=50270, C2 - ((C2-12570)*20%),
               IF(C2&lt;=150000, C2 - (7540 + (C2-50270)*40%),
                  C2 - (47930 + (C2-150000)*45%)))),
         "Check Country"))))</calculatedColumnFormula>
    </tableColumn>
    <tableColumn id="7" xr3:uid="{EAF064C3-9BFC-4494-869E-C141DA047B03}" name="After Tax Mid-Level Salary" dataDxfId="48">
      <calculatedColumnFormula>IF(A2="India",
   IF(D2&lt;=250000, D2*0,
      IF(D2&lt;=500000, D2 - ((D2-250000)*5%),
         IF(D2&lt;=1000000, D2 - (12500 + (D2-500000)*20%),
            D2 - (112500 + (D2-1000000)*30%)))),
   IF(A2="USA",
      IF(D2&lt;=9950, D2 - (D2*10%),
         IF(D2&lt;=40525, D2 - (995 + (D2-9950)*12%),
            IF(D2&lt;=86375, D2 - (4664 + (D2-40525)*22%),
               IF(D2&lt;=164925, D2 - (14751 + (D2-86375)*24%),
                  IF(D2&lt;=209425, D2 - (33603 + (D2-164925)*32%),
                     IF(D2&lt;=523600, D2 - (47843 + (D2-209425)*35%),
                        D2 - (157804.25 + (D2-523600)*37%))))))),
   IF(A2="UAE (Dubai)", D2,
      IF(A2="UK",
         IF(D2&lt;=12570, D2*0,
            IF(D2&lt;=50270, D2 - ((D2-12570)*20%),
               IF(D2&lt;=150000, D2 - (7540 + (D2-50270)*40%),
                  D2 - (47930 + (D2-150000)*45%)))),
         "Check Country"))))</calculatedColumnFormula>
    </tableColumn>
    <tableColumn id="8" xr3:uid="{5C741FCC-585E-4277-AB69-C20ACDA93FF2}" name="After Tax Top-Level Salary" dataDxfId="47">
      <calculatedColumnFormula>IF(A2="India",
   IF(E2&lt;=250000, E2*0,
      IF(E2&lt;=500000, E2 - ((E2-250000)*5%),
         IF(E2&lt;=1000000, E2 - (12500 + (E2-500000)*20%),
            E2 - (112500 + (E2-1000000)*30%)))),
   IF(A2="USA",
      IF(E2&lt;=9950, E2 - (E2*10%),
         IF(E2&lt;=40525, E2 - (995 + (E2-9950)*12%),
            IF(E2&lt;=86375, E2 - (4664 + (E2-40525)*22%),
               IF(E2&lt;=164925, E2 - (14751 + (E2-86375)*24%),
                  IF(E2&lt;=209425, E2 - (33603 + (E2-164925)*32%),
                     IF(E2&lt;=523600, E2 - (47843 + (E2-209425)*35%),
                        E2 - (157804.25 + (E2-523600)*37%))))))),
   IF(A2="UAE (Dubai)", E2,
      IF(A2="UK",
         IF(E2&lt;=12570, E2*0,
            IF(E2&lt;=50270, E2 - ((E2-12570)*20%),
               IF(E2&lt;=150000, E2 - (7540 + (E2-50270)*40%),
                  E2 - (47930 + (E2-150000)*45%)))),
         "Check Country"))))</calculatedColumnFormula>
    </tableColumn>
    <tableColumn id="9" xr3:uid="{32C22D0F-3B38-4993-9B35-6FC6ED2B8BD1}" name="After Tax Entry-Level Salary ($)" dataDxfId="46">
      <calculatedColumnFormula>IF(Table2[[#This Row],[Country]]="India", Table2[[#This Row],[After Tax Entry-Level Salary]]*0.012,
   IF(A2="UAE (Dubai)", Table2[[#This Row],[After Tax Entry-Level Salary]]*0.272,
   IF(A2="UK", Table2[[#This Row],[After Tax Entry-Level Salary]]*1.24,
   IF(A2="USA", Table2[[#This Row],[After Tax Entry-Level Salary]]*1, "Check Country"))))</calculatedColumnFormula>
    </tableColumn>
    <tableColumn id="10" xr3:uid="{016F78F1-4012-4332-B663-076338AD5AEF}" name="After Tax Mid-Level Salary ($)" dataDxfId="45">
      <calculatedColumnFormula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calculatedColumnFormula>
    </tableColumn>
    <tableColumn id="11" xr3:uid="{CB55A23B-1BE5-4427-A0FE-F433B09AE38D}" name="After Tax Top-Level Salary ($)" dataDxfId="44" dataCellStyle="Currency">
      <calculatedColumnFormula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67CC52-D586-44BA-A25A-021A0078B0D4}" name="Table3" displayName="Table3" ref="A1:E25" totalsRowShown="0">
  <autoFilter ref="A1:E25" xr:uid="{AB67CC52-D586-44BA-A25A-021A0078B0D4}"/>
  <tableColumns count="5">
    <tableColumn id="1" xr3:uid="{0C3AC9AE-CB24-4FE3-95F1-C0C36FB245E6}" name="Country"/>
    <tableColumn id="2" xr3:uid="{F2C1D009-679B-4B18-A764-AECB64A9DDE7}" name="Job Role"/>
    <tableColumn id="3" xr3:uid="{A3431774-A3E5-4D13-A5F5-C171490F9A61}" name="After Tax Entry-Level Salary ($)" dataDxfId="43"/>
    <tableColumn id="4" xr3:uid="{C3C42774-76D6-4123-9336-9B478495A100}" name="After Tax Mid-Level Salary ($)" dataDxfId="42"/>
    <tableColumn id="5" xr3:uid="{CDDD7629-DBAD-4A1A-ADF2-C47BBB1B1B87}" name="After Tax Top-Level Salary ($)" dataDxfId="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0C185A-0CE8-4ABB-AA30-DC2C679FB02F}" name="Table15" displayName="Table15" ref="A1:D5" totalsRowShown="0" headerRowDxfId="40" dataDxfId="39">
  <autoFilter ref="A1:D5" xr:uid="{9B0C185A-0CE8-4ABB-AA30-DC2C679FB02F}"/>
  <tableColumns count="4">
    <tableColumn id="1" xr3:uid="{4D291FF3-A68F-4449-8D90-7068D037360B}" name="Country" dataDxfId="38"/>
    <tableColumn id="2" xr3:uid="{9F26DBF3-12E2-4AAE-B871-FA502CF023E4}" name="Entry-Level Tax %" dataDxfId="37"/>
    <tableColumn id="3" xr3:uid="{0B35CE48-5275-42B5-B528-5D7B20AD6A0F}" name="Mid-Level Tax %" dataDxfId="36"/>
    <tableColumn id="4" xr3:uid="{08AB0704-B9A8-4A86-A885-E6188805582F}" name="Top-Level Tax %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73AAE0D-4A5E-4C51-9ACE-60D93DB66491}" name="Table12" displayName="Table12" ref="A1:Y5" totalsRowShown="0" headerRowDxfId="29" headerRowBorderDxfId="33" tableBorderDxfId="34" totalsRowBorderDxfId="32">
  <autoFilter ref="A1:Y5" xr:uid="{F73AAE0D-4A5E-4C51-9ACE-60D93DB66491}"/>
  <tableColumns count="25">
    <tableColumn id="1" xr3:uid="{B4F7692E-0BC2-4D07-9868-75A4F33D9CAF}" name="Country" dataDxfId="31"/>
    <tableColumn id="2" xr3:uid="{3817E5B2-699E-45B3-9EB5-F36C570F8FA9}" name="India"/>
    <tableColumn id="3" xr3:uid="{586AB706-5973-4480-89F7-218A31184514}" name="India2"/>
    <tableColumn id="4" xr3:uid="{391F02D6-41DE-4C2A-9E2A-081C9BA4E91C}" name="India3"/>
    <tableColumn id="5" xr3:uid="{F3B593BD-1161-4F31-9119-487C9BEC63BE}" name="India4"/>
    <tableColumn id="6" xr3:uid="{2AD47608-D9EB-4C7A-997C-1C748A6DC076}" name="India5"/>
    <tableColumn id="7" xr3:uid="{7415CBC9-52D8-4252-BD13-4CFB2DFCD461}" name="India6"/>
    <tableColumn id="8" xr3:uid="{2F33BBA1-6D6D-49B9-B479-3B89CC2D30A4}" name="USA"/>
    <tableColumn id="9" xr3:uid="{6A4BAE78-923A-47B9-AF44-C1C2AE22E8E4}" name="USA7"/>
    <tableColumn id="10" xr3:uid="{29E6F4EB-0BBE-4528-9DB3-75E6CC03EA05}" name="USA8"/>
    <tableColumn id="11" xr3:uid="{A1547472-9747-4EAD-9F11-3E7637151787}" name="USA9"/>
    <tableColumn id="12" xr3:uid="{E833E910-F5AC-4955-8309-67DB8154CDCD}" name="USA10"/>
    <tableColumn id="13" xr3:uid="{B0C41C24-E5B3-41DC-BB9F-7B8E0690ADCA}" name="USA11"/>
    <tableColumn id="14" xr3:uid="{7295E53E-1294-49F1-9065-39F9DE1A7C34}" name="UAE (Dubai)"/>
    <tableColumn id="15" xr3:uid="{43AAC39C-D258-42D5-A723-8CCECBBC68AB}" name="UAE (Dubai)12"/>
    <tableColumn id="16" xr3:uid="{01A8282B-D36B-48D2-8983-7541851F7617}" name="UAE (Dubai)13"/>
    <tableColumn id="17" xr3:uid="{986AA958-F7FD-4F76-94FA-845F91DD9922}" name="UAE (Dubai)14"/>
    <tableColumn id="18" xr3:uid="{7A2583AA-F701-4338-A9E8-F32CA5776312}" name="UAE (Dubai)15"/>
    <tableColumn id="19" xr3:uid="{0009263B-4E59-4E80-AD05-FCB482202E61}" name="UAE (Dubai)16"/>
    <tableColumn id="20" xr3:uid="{DED105A4-A215-4237-AC2C-C91FE0506FB5}" name="UK"/>
    <tableColumn id="21" xr3:uid="{2B16FEC6-6226-4C7B-95AE-AE51327C2A49}" name="UK17"/>
    <tableColumn id="22" xr3:uid="{D1BD92DF-C3AB-45AA-9B0B-767860E85A8B}" name="UK18"/>
    <tableColumn id="23" xr3:uid="{8D638028-48E3-4851-B933-F0F152034146}" name="UK19"/>
    <tableColumn id="24" xr3:uid="{CC48CD30-7AB4-4F87-A810-9ABB8F7AC5AC}" name="UK20"/>
    <tableColumn id="25" xr3:uid="{6EDFDECA-E7B2-49F2-8AB1-1546A005DD5E}" name="UK21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4180-1CB4-44DD-B1B0-4D5DE29C91E0}">
  <dimension ref="A1:E25"/>
  <sheetViews>
    <sheetView topLeftCell="B1" workbookViewId="0">
      <selection activeCell="C6" sqref="C6"/>
    </sheetView>
  </sheetViews>
  <sheetFormatPr defaultRowHeight="14.4" x14ac:dyDescent="0.3"/>
  <cols>
    <col min="1" max="1" width="7.44140625" bestFit="1" customWidth="1"/>
    <col min="2" max="2" width="20.109375" customWidth="1"/>
    <col min="3" max="3" width="17.6640625" bestFit="1" customWidth="1"/>
    <col min="4" max="4" width="19.77734375" customWidth="1"/>
    <col min="5" max="5" width="23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28.8" x14ac:dyDescent="0.3">
      <c r="A3" s="2" t="s">
        <v>5</v>
      </c>
      <c r="B3" s="2" t="s">
        <v>10</v>
      </c>
      <c r="C3" s="2" t="s">
        <v>11</v>
      </c>
      <c r="D3" s="2" t="s">
        <v>12</v>
      </c>
      <c r="E3" s="2" t="s">
        <v>13</v>
      </c>
    </row>
    <row r="4" spans="1:5" ht="28.8" x14ac:dyDescent="0.3">
      <c r="A4" s="2" t="s">
        <v>5</v>
      </c>
      <c r="B4" s="2" t="s">
        <v>14</v>
      </c>
      <c r="C4" s="2" t="s">
        <v>15</v>
      </c>
      <c r="D4" s="2" t="s">
        <v>16</v>
      </c>
      <c r="E4" s="2" t="s">
        <v>17</v>
      </c>
    </row>
    <row r="5" spans="1:5" ht="28.8" x14ac:dyDescent="0.3">
      <c r="A5" s="2" t="s">
        <v>5</v>
      </c>
      <c r="B5" s="2" t="s">
        <v>18</v>
      </c>
      <c r="C5" s="2" t="s">
        <v>19</v>
      </c>
      <c r="D5" s="2" t="s">
        <v>20</v>
      </c>
      <c r="E5" s="2" t="s">
        <v>21</v>
      </c>
    </row>
    <row r="6" spans="1:5" x14ac:dyDescent="0.3">
      <c r="A6" s="2" t="s">
        <v>5</v>
      </c>
      <c r="B6" s="2" t="s">
        <v>22</v>
      </c>
      <c r="C6" s="2" t="s">
        <v>23</v>
      </c>
      <c r="D6" s="2" t="s">
        <v>24</v>
      </c>
      <c r="E6" s="2" t="s">
        <v>25</v>
      </c>
    </row>
    <row r="7" spans="1:5" ht="28.8" x14ac:dyDescent="0.3">
      <c r="A7" s="2" t="s">
        <v>5</v>
      </c>
      <c r="B7" s="2" t="s">
        <v>26</v>
      </c>
      <c r="C7" s="2" t="s">
        <v>21</v>
      </c>
      <c r="D7" s="2" t="s">
        <v>27</v>
      </c>
      <c r="E7" s="2" t="s">
        <v>28</v>
      </c>
    </row>
    <row r="8" spans="1:5" ht="28.8" x14ac:dyDescent="0.3">
      <c r="A8" s="2" t="s">
        <v>29</v>
      </c>
      <c r="B8" s="2" t="s">
        <v>6</v>
      </c>
      <c r="C8" s="2" t="s">
        <v>30</v>
      </c>
      <c r="D8" s="2" t="s">
        <v>31</v>
      </c>
      <c r="E8" s="2" t="s">
        <v>32</v>
      </c>
    </row>
    <row r="9" spans="1:5" ht="28.8" x14ac:dyDescent="0.3">
      <c r="A9" s="2" t="s">
        <v>29</v>
      </c>
      <c r="B9" s="2" t="s">
        <v>10</v>
      </c>
      <c r="C9" s="2" t="s">
        <v>33</v>
      </c>
      <c r="D9" s="2" t="s">
        <v>34</v>
      </c>
      <c r="E9" s="2" t="s">
        <v>35</v>
      </c>
    </row>
    <row r="10" spans="1:5" ht="28.8" x14ac:dyDescent="0.3">
      <c r="A10" s="2" t="s">
        <v>29</v>
      </c>
      <c r="B10" s="2" t="s">
        <v>14</v>
      </c>
      <c r="C10" s="2" t="s">
        <v>36</v>
      </c>
      <c r="D10" s="2" t="s">
        <v>37</v>
      </c>
      <c r="E10" s="2" t="s">
        <v>38</v>
      </c>
    </row>
    <row r="11" spans="1:5" ht="28.8" x14ac:dyDescent="0.3">
      <c r="A11" s="2" t="s">
        <v>29</v>
      </c>
      <c r="B11" s="2" t="s">
        <v>18</v>
      </c>
      <c r="C11" s="2" t="s">
        <v>39</v>
      </c>
      <c r="D11" s="2" t="s">
        <v>40</v>
      </c>
      <c r="E11" s="2" t="s">
        <v>41</v>
      </c>
    </row>
    <row r="12" spans="1:5" x14ac:dyDescent="0.3">
      <c r="A12" s="2" t="s">
        <v>29</v>
      </c>
      <c r="B12" s="2" t="s">
        <v>22</v>
      </c>
      <c r="C12" s="2" t="s">
        <v>42</v>
      </c>
      <c r="D12" s="2" t="s">
        <v>43</v>
      </c>
      <c r="E12" s="2" t="s">
        <v>44</v>
      </c>
    </row>
    <row r="13" spans="1:5" ht="28.8" x14ac:dyDescent="0.3">
      <c r="A13" s="2" t="s">
        <v>29</v>
      </c>
      <c r="B13" s="2" t="s">
        <v>26</v>
      </c>
      <c r="C13" s="2" t="s">
        <v>42</v>
      </c>
      <c r="D13" s="2" t="s">
        <v>45</v>
      </c>
      <c r="E13" s="2" t="s">
        <v>46</v>
      </c>
    </row>
    <row r="14" spans="1:5" ht="28.8" x14ac:dyDescent="0.3">
      <c r="A14" s="2" t="s">
        <v>81</v>
      </c>
      <c r="B14" s="2" t="s">
        <v>6</v>
      </c>
      <c r="C14" s="2" t="s">
        <v>48</v>
      </c>
      <c r="D14" s="2" t="s">
        <v>49</v>
      </c>
      <c r="E14" s="2" t="s">
        <v>50</v>
      </c>
    </row>
    <row r="15" spans="1:5" ht="28.8" x14ac:dyDescent="0.3">
      <c r="A15" s="2" t="s">
        <v>81</v>
      </c>
      <c r="B15" s="2" t="s">
        <v>10</v>
      </c>
      <c r="C15" s="2" t="s">
        <v>51</v>
      </c>
      <c r="D15" s="2" t="s">
        <v>52</v>
      </c>
      <c r="E15" s="2" t="s">
        <v>53</v>
      </c>
    </row>
    <row r="16" spans="1:5" ht="28.8" x14ac:dyDescent="0.3">
      <c r="A16" s="2" t="s">
        <v>81</v>
      </c>
      <c r="B16" s="2" t="s">
        <v>14</v>
      </c>
      <c r="C16" s="2" t="s">
        <v>54</v>
      </c>
      <c r="D16" s="2" t="s">
        <v>55</v>
      </c>
      <c r="E16" s="2" t="s">
        <v>56</v>
      </c>
    </row>
    <row r="17" spans="1:5" ht="28.8" x14ac:dyDescent="0.3">
      <c r="A17" s="2" t="s">
        <v>81</v>
      </c>
      <c r="B17" s="2" t="s">
        <v>18</v>
      </c>
      <c r="C17" s="2" t="s">
        <v>57</v>
      </c>
      <c r="D17" s="2" t="s">
        <v>58</v>
      </c>
      <c r="E17" s="2" t="s">
        <v>59</v>
      </c>
    </row>
    <row r="18" spans="1:5" ht="28.8" x14ac:dyDescent="0.3">
      <c r="A18" s="2" t="s">
        <v>81</v>
      </c>
      <c r="B18" s="2" t="s">
        <v>22</v>
      </c>
      <c r="C18" s="2" t="s">
        <v>60</v>
      </c>
      <c r="D18" s="2" t="s">
        <v>51</v>
      </c>
      <c r="E18" s="2" t="s">
        <v>52</v>
      </c>
    </row>
    <row r="19" spans="1:5" ht="28.8" x14ac:dyDescent="0.3">
      <c r="A19" s="2" t="s">
        <v>81</v>
      </c>
      <c r="B19" s="2" t="s">
        <v>26</v>
      </c>
      <c r="C19" s="2" t="s">
        <v>59</v>
      </c>
      <c r="D19" s="2" t="s">
        <v>61</v>
      </c>
      <c r="E19" s="2" t="s">
        <v>62</v>
      </c>
    </row>
    <row r="20" spans="1:5" x14ac:dyDescent="0.3">
      <c r="A20" s="2" t="s">
        <v>63</v>
      </c>
      <c r="B20" s="2" t="s">
        <v>6</v>
      </c>
      <c r="C20" s="2" t="s">
        <v>64</v>
      </c>
      <c r="D20" s="2" t="s">
        <v>65</v>
      </c>
      <c r="E20" s="2" t="s">
        <v>66</v>
      </c>
    </row>
    <row r="21" spans="1:5" x14ac:dyDescent="0.3">
      <c r="A21" s="2" t="s">
        <v>63</v>
      </c>
      <c r="B21" s="2" t="s">
        <v>10</v>
      </c>
      <c r="C21" s="2" t="s">
        <v>67</v>
      </c>
      <c r="D21" s="2" t="s">
        <v>68</v>
      </c>
      <c r="E21" s="2" t="s">
        <v>69</v>
      </c>
    </row>
    <row r="22" spans="1:5" x14ac:dyDescent="0.3">
      <c r="A22" s="2" t="s">
        <v>63</v>
      </c>
      <c r="B22" s="2" t="s">
        <v>14</v>
      </c>
      <c r="C22" s="2" t="s">
        <v>70</v>
      </c>
      <c r="D22" s="2" t="s">
        <v>71</v>
      </c>
      <c r="E22" s="2" t="s">
        <v>72</v>
      </c>
    </row>
    <row r="23" spans="1:5" x14ac:dyDescent="0.3">
      <c r="A23" s="2" t="s">
        <v>63</v>
      </c>
      <c r="B23" s="2" t="s">
        <v>18</v>
      </c>
      <c r="C23" s="2" t="s">
        <v>73</v>
      </c>
      <c r="D23" s="2" t="s">
        <v>74</v>
      </c>
      <c r="E23" s="2" t="s">
        <v>75</v>
      </c>
    </row>
    <row r="24" spans="1:5" x14ac:dyDescent="0.3">
      <c r="A24" s="2" t="s">
        <v>63</v>
      </c>
      <c r="B24" s="2" t="s">
        <v>22</v>
      </c>
      <c r="C24" s="2" t="s">
        <v>76</v>
      </c>
      <c r="D24" s="2" t="s">
        <v>77</v>
      </c>
      <c r="E24" s="2" t="s">
        <v>78</v>
      </c>
    </row>
    <row r="25" spans="1:5" x14ac:dyDescent="0.3">
      <c r="A25" s="2" t="s">
        <v>63</v>
      </c>
      <c r="B25" s="2" t="s">
        <v>26</v>
      </c>
      <c r="C25" s="2" t="s">
        <v>72</v>
      </c>
      <c r="D25" s="2" t="s">
        <v>79</v>
      </c>
      <c r="E25" s="2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9163-47FB-4C7F-8C6D-9A4833A235CB}">
  <dimension ref="A1:Y33"/>
  <sheetViews>
    <sheetView topLeftCell="A6" zoomScaleNormal="100" workbookViewId="0">
      <selection activeCell="Q11" sqref="Q11:S16"/>
    </sheetView>
  </sheetViews>
  <sheetFormatPr defaultRowHeight="14.4" x14ac:dyDescent="0.3"/>
  <cols>
    <col min="1" max="1" width="26.33203125" bestFit="1" customWidth="1"/>
    <col min="2" max="2" width="17.5546875" bestFit="1" customWidth="1"/>
    <col min="3" max="3" width="17.88671875" bestFit="1" customWidth="1"/>
    <col min="4" max="4" width="17.5546875" bestFit="1" customWidth="1"/>
    <col min="5" max="5" width="17.88671875" bestFit="1" customWidth="1"/>
    <col min="6" max="6" width="12.6640625" bestFit="1" customWidth="1"/>
    <col min="7" max="7" width="17.44140625" bestFit="1" customWidth="1"/>
    <col min="8" max="8" width="17.5546875" bestFit="1" customWidth="1"/>
    <col min="9" max="9" width="14.88671875" bestFit="1" customWidth="1"/>
    <col min="10" max="10" width="17.5546875" bestFit="1" customWidth="1"/>
    <col min="11" max="11" width="17.88671875" bestFit="1" customWidth="1"/>
    <col min="12" max="12" width="12.6640625" bestFit="1" customWidth="1"/>
    <col min="13" max="13" width="17.44140625" bestFit="1" customWidth="1"/>
    <col min="14" max="14" width="17.5546875" bestFit="1" customWidth="1"/>
    <col min="15" max="15" width="14.88671875" bestFit="1" customWidth="1"/>
    <col min="16" max="16" width="17.5546875" bestFit="1" customWidth="1"/>
    <col min="17" max="17" width="17.88671875" bestFit="1" customWidth="1"/>
    <col min="18" max="18" width="14.77734375" customWidth="1"/>
    <col min="19" max="19" width="17.44140625" bestFit="1" customWidth="1"/>
    <col min="20" max="20" width="17.5546875" bestFit="1" customWidth="1"/>
    <col min="21" max="21" width="14.88671875" bestFit="1" customWidth="1"/>
    <col min="22" max="22" width="17.5546875" bestFit="1" customWidth="1"/>
    <col min="23" max="23" width="17.88671875" bestFit="1" customWidth="1"/>
    <col min="24" max="24" width="11.6640625" bestFit="1" customWidth="1"/>
    <col min="25" max="25" width="17.44140625" bestFit="1" customWidth="1"/>
  </cols>
  <sheetData>
    <row r="1" spans="1:25" x14ac:dyDescent="0.3">
      <c r="A1" s="27" t="s">
        <v>0</v>
      </c>
      <c r="B1" s="28" t="s">
        <v>5</v>
      </c>
      <c r="C1" s="29" t="s">
        <v>170</v>
      </c>
      <c r="D1" s="28" t="s">
        <v>171</v>
      </c>
      <c r="E1" s="29" t="s">
        <v>172</v>
      </c>
      <c r="F1" s="28" t="s">
        <v>173</v>
      </c>
      <c r="G1" s="29" t="s">
        <v>174</v>
      </c>
      <c r="H1" s="28" t="s">
        <v>29</v>
      </c>
      <c r="I1" s="29" t="s">
        <v>175</v>
      </c>
      <c r="J1" s="28" t="s">
        <v>176</v>
      </c>
      <c r="K1" s="29" t="s">
        <v>177</v>
      </c>
      <c r="L1" s="28" t="s">
        <v>178</v>
      </c>
      <c r="M1" s="29" t="s">
        <v>179</v>
      </c>
      <c r="N1" s="28" t="s">
        <v>81</v>
      </c>
      <c r="O1" s="29" t="s">
        <v>180</v>
      </c>
      <c r="P1" s="28" t="s">
        <v>181</v>
      </c>
      <c r="Q1" s="29" t="s">
        <v>182</v>
      </c>
      <c r="R1" s="28" t="s">
        <v>183</v>
      </c>
      <c r="S1" s="29" t="s">
        <v>184</v>
      </c>
      <c r="T1" s="28" t="s">
        <v>63</v>
      </c>
      <c r="U1" s="29" t="s">
        <v>185</v>
      </c>
      <c r="V1" s="28" t="s">
        <v>186</v>
      </c>
      <c r="W1" s="29" t="s">
        <v>187</v>
      </c>
      <c r="X1" s="28" t="s">
        <v>188</v>
      </c>
      <c r="Y1" s="29" t="s">
        <v>189</v>
      </c>
    </row>
    <row r="2" spans="1:25" x14ac:dyDescent="0.3">
      <c r="A2" s="19" t="s">
        <v>1</v>
      </c>
      <c r="B2" s="20" t="s">
        <v>6</v>
      </c>
      <c r="C2" s="21" t="s">
        <v>10</v>
      </c>
      <c r="D2" s="20" t="s">
        <v>14</v>
      </c>
      <c r="E2" s="21" t="s">
        <v>18</v>
      </c>
      <c r="F2" s="20" t="s">
        <v>22</v>
      </c>
      <c r="G2" s="21" t="s">
        <v>26</v>
      </c>
      <c r="H2" s="20" t="s">
        <v>6</v>
      </c>
      <c r="I2" s="21" t="s">
        <v>10</v>
      </c>
      <c r="J2" s="20" t="s">
        <v>14</v>
      </c>
      <c r="K2" s="21" t="s">
        <v>18</v>
      </c>
      <c r="L2" s="20" t="s">
        <v>22</v>
      </c>
      <c r="M2" s="21" t="s">
        <v>26</v>
      </c>
      <c r="N2" s="20" t="s">
        <v>6</v>
      </c>
      <c r="O2" s="21" t="s">
        <v>10</v>
      </c>
      <c r="P2" s="20" t="s">
        <v>14</v>
      </c>
      <c r="Q2" s="21" t="s">
        <v>18</v>
      </c>
      <c r="R2" s="20" t="s">
        <v>22</v>
      </c>
      <c r="S2" s="21" t="s">
        <v>26</v>
      </c>
      <c r="T2" s="20" t="s">
        <v>6</v>
      </c>
      <c r="U2" s="21" t="s">
        <v>10</v>
      </c>
      <c r="V2" s="20" t="s">
        <v>14</v>
      </c>
      <c r="W2" s="21" t="s">
        <v>18</v>
      </c>
      <c r="X2" s="20" t="s">
        <v>22</v>
      </c>
      <c r="Y2" s="21" t="s">
        <v>26</v>
      </c>
    </row>
    <row r="3" spans="1:25" x14ac:dyDescent="0.3">
      <c r="A3" s="19" t="s">
        <v>167</v>
      </c>
      <c r="B3" s="23">
        <v>5850</v>
      </c>
      <c r="C3" s="25">
        <v>7770</v>
      </c>
      <c r="D3" s="23">
        <v>6810</v>
      </c>
      <c r="E3" s="25">
        <v>5280</v>
      </c>
      <c r="F3" s="23">
        <v>6810</v>
      </c>
      <c r="G3" s="25">
        <v>17370</v>
      </c>
      <c r="H3" s="23">
        <v>119979</v>
      </c>
      <c r="I3" s="25">
        <v>89579</v>
      </c>
      <c r="J3" s="23">
        <v>85779</v>
      </c>
      <c r="K3" s="25">
        <v>81979</v>
      </c>
      <c r="L3" s="23">
        <v>78179</v>
      </c>
      <c r="M3" s="25">
        <v>78179</v>
      </c>
      <c r="N3" s="23">
        <v>43520</v>
      </c>
      <c r="O3" s="25">
        <v>46240</v>
      </c>
      <c r="P3" s="23">
        <v>40800</v>
      </c>
      <c r="Q3" s="25">
        <v>38080</v>
      </c>
      <c r="R3" s="23">
        <v>35360</v>
      </c>
      <c r="S3" s="25">
        <v>59840.000000000007</v>
      </c>
      <c r="T3" s="23">
        <v>34861.360000000001</v>
      </c>
      <c r="U3" s="25">
        <v>36845.360000000001</v>
      </c>
      <c r="V3" s="23">
        <v>32877.360000000001</v>
      </c>
      <c r="W3" s="25">
        <v>30893.360000000001</v>
      </c>
      <c r="X3" s="23">
        <v>28909.360000000001</v>
      </c>
      <c r="Y3" s="25">
        <v>55760.32</v>
      </c>
    </row>
    <row r="4" spans="1:25" x14ac:dyDescent="0.3">
      <c r="A4" s="19" t="s">
        <v>168</v>
      </c>
      <c r="B4" s="23">
        <v>12330</v>
      </c>
      <c r="C4" s="25">
        <v>14010</v>
      </c>
      <c r="D4" s="23">
        <v>19050</v>
      </c>
      <c r="E4" s="25">
        <v>41730</v>
      </c>
      <c r="F4" s="23">
        <v>20730</v>
      </c>
      <c r="G4" s="25">
        <v>35850</v>
      </c>
      <c r="H4" s="23">
        <v>204693.25</v>
      </c>
      <c r="I4" s="25">
        <v>153813</v>
      </c>
      <c r="J4" s="23">
        <v>142253</v>
      </c>
      <c r="K4" s="25">
        <v>139703</v>
      </c>
      <c r="L4" s="23">
        <v>136303</v>
      </c>
      <c r="M4" s="25">
        <v>132563</v>
      </c>
      <c r="N4" s="23">
        <v>54400.000000000007</v>
      </c>
      <c r="O4" s="25">
        <v>57120.000000000007</v>
      </c>
      <c r="P4" s="23">
        <v>51680.000000000007</v>
      </c>
      <c r="Q4" s="25">
        <v>48960</v>
      </c>
      <c r="R4" s="23">
        <v>46240</v>
      </c>
      <c r="S4" s="25">
        <v>70720</v>
      </c>
      <c r="T4" s="23">
        <v>46765.36</v>
      </c>
      <c r="U4" s="25">
        <v>48749.36</v>
      </c>
      <c r="V4" s="23">
        <v>44781.36</v>
      </c>
      <c r="W4" s="25">
        <v>42797.36</v>
      </c>
      <c r="X4" s="23">
        <v>40813.360000000001</v>
      </c>
      <c r="Y4" s="25">
        <v>63200.32</v>
      </c>
    </row>
    <row r="5" spans="1:25" x14ac:dyDescent="0.3">
      <c r="A5" s="30" t="s">
        <v>169</v>
      </c>
      <c r="B5" s="31">
        <v>23250</v>
      </c>
      <c r="C5" s="32">
        <v>21570</v>
      </c>
      <c r="D5" s="31">
        <v>40050</v>
      </c>
      <c r="E5" s="32">
        <v>17370</v>
      </c>
      <c r="F5" s="31">
        <v>27450</v>
      </c>
      <c r="G5" s="32">
        <v>46350</v>
      </c>
      <c r="H5" s="31">
        <v>285455.75</v>
      </c>
      <c r="I5" s="32">
        <v>194455.75</v>
      </c>
      <c r="J5" s="31">
        <v>187955.75</v>
      </c>
      <c r="K5" s="32">
        <v>174955.75</v>
      </c>
      <c r="L5" s="31">
        <v>168455.75</v>
      </c>
      <c r="M5" s="32">
        <v>161955.75</v>
      </c>
      <c r="N5" s="31">
        <v>65280.000000000007</v>
      </c>
      <c r="O5" s="32">
        <v>68000</v>
      </c>
      <c r="P5" s="31">
        <v>62560.000000000007</v>
      </c>
      <c r="Q5" s="32">
        <v>59840.000000000007</v>
      </c>
      <c r="R5" s="31">
        <v>57120.000000000007</v>
      </c>
      <c r="S5" s="32">
        <v>81600</v>
      </c>
      <c r="T5" s="31">
        <v>57248.32</v>
      </c>
      <c r="U5" s="32">
        <v>58736.32</v>
      </c>
      <c r="V5" s="31">
        <v>55760.32</v>
      </c>
      <c r="W5" s="32">
        <v>54272.32</v>
      </c>
      <c r="X5" s="31">
        <v>52717.36</v>
      </c>
      <c r="Y5" s="32">
        <v>70640.319999999992</v>
      </c>
    </row>
    <row r="8" spans="1:25" x14ac:dyDescent="0.3">
      <c r="B8" s="18" t="s">
        <v>0</v>
      </c>
      <c r="C8" s="18" t="s">
        <v>1</v>
      </c>
      <c r="D8" s="18" t="s">
        <v>167</v>
      </c>
      <c r="E8" s="18" t="s">
        <v>168</v>
      </c>
      <c r="F8" s="34" t="s">
        <v>169</v>
      </c>
    </row>
    <row r="9" spans="1:25" x14ac:dyDescent="0.3">
      <c r="B9" s="33" t="s">
        <v>5</v>
      </c>
      <c r="C9" s="20" t="s">
        <v>6</v>
      </c>
      <c r="D9" s="23">
        <v>5850</v>
      </c>
      <c r="E9" s="23">
        <v>12330</v>
      </c>
      <c r="F9" s="24">
        <v>23250</v>
      </c>
      <c r="H9" t="s">
        <v>0</v>
      </c>
      <c r="I9" t="s">
        <v>1</v>
      </c>
      <c r="J9" t="s">
        <v>167</v>
      </c>
      <c r="K9" t="s">
        <v>168</v>
      </c>
      <c r="L9" t="s">
        <v>169</v>
      </c>
    </row>
    <row r="10" spans="1:25" x14ac:dyDescent="0.3">
      <c r="B10" s="18" t="s">
        <v>170</v>
      </c>
      <c r="C10" s="20" t="s">
        <v>10</v>
      </c>
      <c r="D10" s="25">
        <v>7770</v>
      </c>
      <c r="E10" s="23">
        <v>14010</v>
      </c>
      <c r="F10" s="26">
        <v>21570</v>
      </c>
      <c r="H10" t="s">
        <v>5</v>
      </c>
      <c r="I10" t="s">
        <v>6</v>
      </c>
      <c r="J10">
        <v>5850</v>
      </c>
      <c r="K10">
        <v>12330</v>
      </c>
      <c r="L10">
        <v>23250</v>
      </c>
      <c r="O10" t="s">
        <v>0</v>
      </c>
      <c r="P10" t="s">
        <v>1</v>
      </c>
      <c r="Q10" t="s">
        <v>167</v>
      </c>
      <c r="R10" t="s">
        <v>168</v>
      </c>
      <c r="S10" t="s">
        <v>169</v>
      </c>
    </row>
    <row r="11" spans="1:25" x14ac:dyDescent="0.3">
      <c r="B11" s="33" t="s">
        <v>171</v>
      </c>
      <c r="C11" s="20" t="s">
        <v>14</v>
      </c>
      <c r="D11" s="23">
        <v>6810</v>
      </c>
      <c r="E11" s="23">
        <v>19050</v>
      </c>
      <c r="F11" s="24">
        <v>40050</v>
      </c>
      <c r="H11" t="s">
        <v>29</v>
      </c>
      <c r="I11" t="s">
        <v>6</v>
      </c>
      <c r="J11">
        <v>119979</v>
      </c>
      <c r="K11">
        <v>204693.25</v>
      </c>
      <c r="L11">
        <v>285455.75</v>
      </c>
      <c r="O11" t="s">
        <v>29</v>
      </c>
      <c r="P11" t="s">
        <v>6</v>
      </c>
      <c r="Q11">
        <v>119979</v>
      </c>
      <c r="R11">
        <v>204693.25</v>
      </c>
      <c r="S11">
        <v>285455.75</v>
      </c>
    </row>
    <row r="12" spans="1:25" x14ac:dyDescent="0.3">
      <c r="B12" s="18" t="s">
        <v>172</v>
      </c>
      <c r="C12" s="20" t="s">
        <v>18</v>
      </c>
      <c r="D12" s="25">
        <v>5280</v>
      </c>
      <c r="E12" s="23">
        <v>41730</v>
      </c>
      <c r="F12" s="26">
        <v>17370</v>
      </c>
      <c r="H12" t="s">
        <v>81</v>
      </c>
      <c r="I12" t="s">
        <v>6</v>
      </c>
      <c r="J12">
        <v>43520</v>
      </c>
      <c r="K12">
        <v>54400.000000000007</v>
      </c>
      <c r="L12">
        <v>65280.000000000007</v>
      </c>
      <c r="O12" t="s">
        <v>29</v>
      </c>
      <c r="P12" t="s">
        <v>10</v>
      </c>
      <c r="Q12">
        <v>89579</v>
      </c>
      <c r="R12">
        <v>153813</v>
      </c>
      <c r="S12">
        <v>194455.75</v>
      </c>
    </row>
    <row r="13" spans="1:25" x14ac:dyDescent="0.3">
      <c r="B13" s="33" t="s">
        <v>173</v>
      </c>
      <c r="C13" s="20" t="s">
        <v>22</v>
      </c>
      <c r="D13" s="23">
        <v>6810</v>
      </c>
      <c r="E13" s="23">
        <v>20730</v>
      </c>
      <c r="F13" s="24">
        <v>27450</v>
      </c>
      <c r="H13" t="s">
        <v>63</v>
      </c>
      <c r="I13" t="s">
        <v>6</v>
      </c>
      <c r="J13">
        <v>34861.360000000001</v>
      </c>
      <c r="K13">
        <v>46765.36</v>
      </c>
      <c r="L13">
        <v>57248.32</v>
      </c>
      <c r="O13" t="s">
        <v>29</v>
      </c>
      <c r="P13" t="s">
        <v>14</v>
      </c>
      <c r="Q13">
        <v>85779</v>
      </c>
      <c r="R13">
        <v>142253</v>
      </c>
      <c r="S13">
        <v>187955.75</v>
      </c>
    </row>
    <row r="14" spans="1:25" x14ac:dyDescent="0.3">
      <c r="B14" s="18" t="s">
        <v>174</v>
      </c>
      <c r="C14" s="20" t="s">
        <v>26</v>
      </c>
      <c r="D14" s="25">
        <v>17370</v>
      </c>
      <c r="E14" s="23">
        <v>35850</v>
      </c>
      <c r="F14" s="26">
        <v>46350</v>
      </c>
      <c r="H14" t="s">
        <v>5</v>
      </c>
      <c r="I14" t="s">
        <v>10</v>
      </c>
      <c r="J14">
        <v>7770</v>
      </c>
      <c r="K14">
        <v>14010</v>
      </c>
      <c r="L14">
        <v>21570</v>
      </c>
      <c r="O14" t="s">
        <v>29</v>
      </c>
      <c r="P14" t="s">
        <v>18</v>
      </c>
      <c r="Q14">
        <v>81979</v>
      </c>
      <c r="R14">
        <v>139703</v>
      </c>
      <c r="S14">
        <v>174955.75</v>
      </c>
    </row>
    <row r="15" spans="1:25" x14ac:dyDescent="0.3">
      <c r="B15" s="33" t="s">
        <v>29</v>
      </c>
      <c r="C15" s="20" t="s">
        <v>6</v>
      </c>
      <c r="D15" s="23">
        <v>119979</v>
      </c>
      <c r="E15" s="23">
        <v>204693.25</v>
      </c>
      <c r="F15" s="24">
        <v>285455.75</v>
      </c>
      <c r="H15" t="s">
        <v>29</v>
      </c>
      <c r="I15" t="s">
        <v>10</v>
      </c>
      <c r="J15">
        <v>89579</v>
      </c>
      <c r="K15">
        <v>153813</v>
      </c>
      <c r="L15">
        <v>194455.75</v>
      </c>
      <c r="O15" t="s">
        <v>29</v>
      </c>
      <c r="P15" t="s">
        <v>22</v>
      </c>
      <c r="Q15">
        <v>78179</v>
      </c>
      <c r="R15">
        <v>136303</v>
      </c>
      <c r="S15">
        <v>168455.75</v>
      </c>
    </row>
    <row r="16" spans="1:25" x14ac:dyDescent="0.3">
      <c r="B16" s="18" t="s">
        <v>175</v>
      </c>
      <c r="C16" s="20" t="s">
        <v>10</v>
      </c>
      <c r="D16" s="25">
        <v>89579</v>
      </c>
      <c r="E16" s="23">
        <v>153813</v>
      </c>
      <c r="F16" s="26">
        <v>194455.75</v>
      </c>
      <c r="H16" t="s">
        <v>81</v>
      </c>
      <c r="I16" t="s">
        <v>10</v>
      </c>
      <c r="J16">
        <v>46240</v>
      </c>
      <c r="K16">
        <v>57120.000000000007</v>
      </c>
      <c r="L16">
        <v>68000</v>
      </c>
      <c r="O16" t="s">
        <v>29</v>
      </c>
      <c r="P16" t="s">
        <v>26</v>
      </c>
      <c r="Q16">
        <v>78179</v>
      </c>
      <c r="R16">
        <v>132563</v>
      </c>
      <c r="S16">
        <v>161955.75</v>
      </c>
    </row>
    <row r="17" spans="2:12" x14ac:dyDescent="0.3">
      <c r="B17" s="33" t="s">
        <v>176</v>
      </c>
      <c r="C17" s="20" t="s">
        <v>14</v>
      </c>
      <c r="D17" s="23">
        <v>85779</v>
      </c>
      <c r="E17" s="23">
        <v>142253</v>
      </c>
      <c r="F17" s="24">
        <v>187955.75</v>
      </c>
      <c r="H17" t="s">
        <v>63</v>
      </c>
      <c r="I17" t="s">
        <v>10</v>
      </c>
      <c r="J17">
        <v>36845.360000000001</v>
      </c>
      <c r="K17">
        <v>48749.36</v>
      </c>
      <c r="L17">
        <v>58736.32</v>
      </c>
    </row>
    <row r="18" spans="2:12" x14ac:dyDescent="0.3">
      <c r="B18" s="18" t="s">
        <v>177</v>
      </c>
      <c r="C18" s="20" t="s">
        <v>18</v>
      </c>
      <c r="D18" s="25">
        <v>81979</v>
      </c>
      <c r="E18" s="23">
        <v>139703</v>
      </c>
      <c r="F18" s="26">
        <v>174955.75</v>
      </c>
      <c r="H18" t="s">
        <v>5</v>
      </c>
      <c r="I18" t="s">
        <v>14</v>
      </c>
      <c r="J18">
        <v>6810</v>
      </c>
      <c r="K18">
        <v>19050</v>
      </c>
      <c r="L18">
        <v>40050</v>
      </c>
    </row>
    <row r="19" spans="2:12" x14ac:dyDescent="0.3">
      <c r="B19" s="33" t="s">
        <v>178</v>
      </c>
      <c r="C19" s="20" t="s">
        <v>22</v>
      </c>
      <c r="D19" s="23">
        <v>78179</v>
      </c>
      <c r="E19" s="23">
        <v>136303</v>
      </c>
      <c r="F19" s="24">
        <v>168455.75</v>
      </c>
      <c r="H19" t="s">
        <v>29</v>
      </c>
      <c r="I19" t="s">
        <v>14</v>
      </c>
      <c r="J19">
        <v>85779</v>
      </c>
      <c r="K19">
        <v>142253</v>
      </c>
      <c r="L19">
        <v>187955.75</v>
      </c>
    </row>
    <row r="20" spans="2:12" x14ac:dyDescent="0.3">
      <c r="B20" s="18" t="s">
        <v>179</v>
      </c>
      <c r="C20" s="20" t="s">
        <v>26</v>
      </c>
      <c r="D20" s="25">
        <v>78179</v>
      </c>
      <c r="E20" s="23">
        <v>132563</v>
      </c>
      <c r="F20" s="26">
        <v>161955.75</v>
      </c>
      <c r="H20" t="s">
        <v>81</v>
      </c>
      <c r="I20" t="s">
        <v>14</v>
      </c>
      <c r="J20">
        <v>40800</v>
      </c>
      <c r="K20">
        <v>51680.000000000007</v>
      </c>
      <c r="L20">
        <v>62560.000000000007</v>
      </c>
    </row>
    <row r="21" spans="2:12" x14ac:dyDescent="0.3">
      <c r="B21" s="33" t="s">
        <v>81</v>
      </c>
      <c r="C21" s="20" t="s">
        <v>6</v>
      </c>
      <c r="D21" s="23">
        <v>43520</v>
      </c>
      <c r="E21" s="23">
        <v>54400.000000000007</v>
      </c>
      <c r="F21" s="24">
        <v>65280.000000000007</v>
      </c>
      <c r="H21" t="s">
        <v>63</v>
      </c>
      <c r="I21" t="s">
        <v>14</v>
      </c>
      <c r="J21">
        <v>32877.360000000001</v>
      </c>
      <c r="K21">
        <v>44781.36</v>
      </c>
      <c r="L21">
        <v>55760.32</v>
      </c>
    </row>
    <row r="22" spans="2:12" x14ac:dyDescent="0.3">
      <c r="B22" s="18" t="s">
        <v>180</v>
      </c>
      <c r="C22" s="20" t="s">
        <v>10</v>
      </c>
      <c r="D22" s="25">
        <v>46240</v>
      </c>
      <c r="E22" s="23">
        <v>57120.000000000007</v>
      </c>
      <c r="F22" s="26">
        <v>68000</v>
      </c>
      <c r="H22" t="s">
        <v>5</v>
      </c>
      <c r="I22" t="s">
        <v>18</v>
      </c>
      <c r="J22">
        <v>5280</v>
      </c>
      <c r="K22">
        <v>41730</v>
      </c>
      <c r="L22">
        <v>17370</v>
      </c>
    </row>
    <row r="23" spans="2:12" x14ac:dyDescent="0.3">
      <c r="B23" s="33" t="s">
        <v>181</v>
      </c>
      <c r="C23" s="20" t="s">
        <v>14</v>
      </c>
      <c r="D23" s="23">
        <v>40800</v>
      </c>
      <c r="E23" s="23">
        <v>51680.000000000007</v>
      </c>
      <c r="F23" s="24">
        <v>62560.000000000007</v>
      </c>
      <c r="H23" t="s">
        <v>29</v>
      </c>
      <c r="I23" t="s">
        <v>18</v>
      </c>
      <c r="J23">
        <v>81979</v>
      </c>
      <c r="K23">
        <v>139703</v>
      </c>
      <c r="L23">
        <v>174955.75</v>
      </c>
    </row>
    <row r="24" spans="2:12" x14ac:dyDescent="0.3">
      <c r="B24" s="18" t="s">
        <v>182</v>
      </c>
      <c r="C24" s="20" t="s">
        <v>18</v>
      </c>
      <c r="D24" s="25">
        <v>38080</v>
      </c>
      <c r="E24" s="23">
        <v>48960</v>
      </c>
      <c r="F24" s="26">
        <v>59840.000000000007</v>
      </c>
      <c r="H24" t="s">
        <v>81</v>
      </c>
      <c r="I24" t="s">
        <v>18</v>
      </c>
      <c r="J24">
        <v>38080</v>
      </c>
      <c r="K24">
        <v>48960</v>
      </c>
      <c r="L24">
        <v>59840.000000000007</v>
      </c>
    </row>
    <row r="25" spans="2:12" x14ac:dyDescent="0.3">
      <c r="B25" s="33" t="s">
        <v>183</v>
      </c>
      <c r="C25" s="20" t="s">
        <v>22</v>
      </c>
      <c r="D25" s="23">
        <v>35360</v>
      </c>
      <c r="E25" s="23">
        <v>46240</v>
      </c>
      <c r="F25" s="24">
        <v>57120.000000000007</v>
      </c>
      <c r="H25" t="s">
        <v>187</v>
      </c>
      <c r="I25" t="s">
        <v>18</v>
      </c>
      <c r="J25">
        <v>30893.360000000001</v>
      </c>
      <c r="K25">
        <v>42797.36</v>
      </c>
      <c r="L25">
        <v>54272.32</v>
      </c>
    </row>
    <row r="26" spans="2:12" x14ac:dyDescent="0.3">
      <c r="B26" s="18" t="s">
        <v>184</v>
      </c>
      <c r="C26" s="20" t="s">
        <v>26</v>
      </c>
      <c r="D26" s="25">
        <v>59840.000000000007</v>
      </c>
      <c r="E26" s="23">
        <v>70720</v>
      </c>
      <c r="F26" s="26">
        <v>81600</v>
      </c>
      <c r="H26" t="s">
        <v>173</v>
      </c>
      <c r="I26" t="s">
        <v>22</v>
      </c>
      <c r="J26">
        <v>6810</v>
      </c>
      <c r="K26">
        <v>20730</v>
      </c>
      <c r="L26">
        <v>27450</v>
      </c>
    </row>
    <row r="27" spans="2:12" x14ac:dyDescent="0.3">
      <c r="B27" s="33" t="s">
        <v>63</v>
      </c>
      <c r="C27" s="20" t="s">
        <v>6</v>
      </c>
      <c r="D27" s="23">
        <v>34861.360000000001</v>
      </c>
      <c r="E27" s="23">
        <v>46765.36</v>
      </c>
      <c r="F27" s="24">
        <v>57248.32</v>
      </c>
      <c r="H27" t="s">
        <v>178</v>
      </c>
      <c r="I27" t="s">
        <v>22</v>
      </c>
      <c r="J27">
        <v>78179</v>
      </c>
      <c r="K27">
        <v>136303</v>
      </c>
      <c r="L27">
        <v>168455.75</v>
      </c>
    </row>
    <row r="28" spans="2:12" x14ac:dyDescent="0.3">
      <c r="B28" s="18" t="s">
        <v>185</v>
      </c>
      <c r="C28" s="20" t="s">
        <v>10</v>
      </c>
      <c r="D28" s="25">
        <v>36845.360000000001</v>
      </c>
      <c r="E28" s="23">
        <v>48749.36</v>
      </c>
      <c r="F28" s="26">
        <v>58736.32</v>
      </c>
      <c r="H28" t="s">
        <v>183</v>
      </c>
      <c r="I28" t="s">
        <v>22</v>
      </c>
      <c r="J28">
        <v>35360</v>
      </c>
      <c r="K28">
        <v>46240</v>
      </c>
      <c r="L28">
        <v>57120.000000000007</v>
      </c>
    </row>
    <row r="29" spans="2:12" x14ac:dyDescent="0.3">
      <c r="B29" s="33" t="s">
        <v>186</v>
      </c>
      <c r="C29" s="20" t="s">
        <v>14</v>
      </c>
      <c r="D29" s="23">
        <v>32877.360000000001</v>
      </c>
      <c r="E29" s="23">
        <v>44781.36</v>
      </c>
      <c r="F29" s="24">
        <v>55760.32</v>
      </c>
      <c r="H29" t="s">
        <v>188</v>
      </c>
      <c r="I29" t="s">
        <v>22</v>
      </c>
      <c r="J29">
        <v>28909.360000000001</v>
      </c>
      <c r="K29">
        <v>40813.360000000001</v>
      </c>
      <c r="L29">
        <v>52717.36</v>
      </c>
    </row>
    <row r="30" spans="2:12" x14ac:dyDescent="0.3">
      <c r="B30" s="18" t="s">
        <v>187</v>
      </c>
      <c r="C30" s="20" t="s">
        <v>18</v>
      </c>
      <c r="D30" s="25">
        <v>30893.360000000001</v>
      </c>
      <c r="E30" s="23">
        <v>42797.36</v>
      </c>
      <c r="F30" s="26">
        <v>54272.32</v>
      </c>
      <c r="H30" t="s">
        <v>174</v>
      </c>
      <c r="I30" t="s">
        <v>26</v>
      </c>
      <c r="J30">
        <v>17370</v>
      </c>
      <c r="K30">
        <v>35850</v>
      </c>
      <c r="L30">
        <v>46350</v>
      </c>
    </row>
    <row r="31" spans="2:12" x14ac:dyDescent="0.3">
      <c r="B31" s="33" t="s">
        <v>188</v>
      </c>
      <c r="C31" s="20" t="s">
        <v>22</v>
      </c>
      <c r="D31" s="23">
        <v>28909.360000000001</v>
      </c>
      <c r="E31" s="23">
        <v>40813.360000000001</v>
      </c>
      <c r="F31" s="24">
        <v>52717.36</v>
      </c>
      <c r="H31" t="s">
        <v>179</v>
      </c>
      <c r="I31" t="s">
        <v>26</v>
      </c>
      <c r="J31">
        <v>78179</v>
      </c>
      <c r="K31">
        <v>132563</v>
      </c>
      <c r="L31">
        <v>161955.75</v>
      </c>
    </row>
    <row r="32" spans="2:12" x14ac:dyDescent="0.3">
      <c r="B32" s="34" t="s">
        <v>189</v>
      </c>
      <c r="C32" s="22" t="s">
        <v>26</v>
      </c>
      <c r="D32" s="26">
        <v>55760.32</v>
      </c>
      <c r="E32" s="24">
        <v>63200.32</v>
      </c>
      <c r="F32" s="26">
        <v>70640.319999999992</v>
      </c>
      <c r="H32" t="s">
        <v>184</v>
      </c>
      <c r="I32" t="s">
        <v>26</v>
      </c>
      <c r="J32">
        <v>59840.000000000007</v>
      </c>
      <c r="K32">
        <v>70720</v>
      </c>
      <c r="L32">
        <v>81600</v>
      </c>
    </row>
    <row r="33" spans="8:12" x14ac:dyDescent="0.3">
      <c r="H33" t="s">
        <v>189</v>
      </c>
      <c r="I33" t="s">
        <v>26</v>
      </c>
      <c r="J33">
        <v>55760.32</v>
      </c>
      <c r="K33">
        <v>63200.32</v>
      </c>
      <c r="L33">
        <v>70640.319999999992</v>
      </c>
    </row>
  </sheetData>
  <conditionalFormatting sqref="A3 Z3:XFD3">
    <cfRule type="top10" dxfId="26" priority="31" rank="10"/>
  </conditionalFormatting>
  <conditionalFormatting sqref="A4 Z4:XFD4">
    <cfRule type="top10" dxfId="25" priority="30" rank="10"/>
  </conditionalFormatting>
  <conditionalFormatting sqref="A5 Z5:XFD5">
    <cfRule type="top10" dxfId="24" priority="29" rank="10"/>
  </conditionalFormatting>
  <conditionalFormatting sqref="D8">
    <cfRule type="top10" dxfId="23" priority="26" rank="10"/>
  </conditionalFormatting>
  <conditionalFormatting sqref="E8">
    <cfRule type="top10" dxfId="22" priority="25" rank="10"/>
  </conditionalFormatting>
  <conditionalFormatting sqref="F8">
    <cfRule type="top10" dxfId="21" priority="24" rank="10"/>
  </conditionalFormatting>
  <conditionalFormatting sqref="J42">
    <cfRule type="top10" dxfId="13" priority="32" rank="1"/>
  </conditionalFormatting>
  <conditionalFormatting sqref="J35:L35">
    <cfRule type="top10" dxfId="12" priority="37" rank="10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F66B-310F-4C51-A0C6-1B3F63C2B3E7}">
  <dimension ref="A1:D7"/>
  <sheetViews>
    <sheetView workbookViewId="0">
      <selection activeCell="A3" sqref="A3:D7"/>
    </sheetView>
  </sheetViews>
  <sheetFormatPr defaultRowHeight="14.4" x14ac:dyDescent="0.3"/>
  <cols>
    <col min="1" max="1" width="9.33203125" customWidth="1"/>
    <col min="2" max="2" width="24.88671875" customWidth="1"/>
    <col min="3" max="3" width="27.109375" customWidth="1"/>
    <col min="4" max="4" width="22.5546875" customWidth="1"/>
  </cols>
  <sheetData>
    <row r="1" spans="1:4" ht="18" x14ac:dyDescent="0.3">
      <c r="A1" s="9" t="s">
        <v>147</v>
      </c>
    </row>
    <row r="3" spans="1:4" ht="43.2" x14ac:dyDescent="0.3">
      <c r="A3" s="1" t="s">
        <v>0</v>
      </c>
      <c r="B3" s="1" t="s">
        <v>148</v>
      </c>
      <c r="C3" s="1" t="s">
        <v>149</v>
      </c>
      <c r="D3" s="1" t="s">
        <v>150</v>
      </c>
    </row>
    <row r="4" spans="1:4" x14ac:dyDescent="0.3">
      <c r="A4" s="10" t="s">
        <v>5</v>
      </c>
      <c r="B4" s="2" t="s">
        <v>151</v>
      </c>
      <c r="C4" s="2" t="s">
        <v>152</v>
      </c>
      <c r="D4" s="2" t="s">
        <v>153</v>
      </c>
    </row>
    <row r="5" spans="1:4" ht="72" x14ac:dyDescent="0.3">
      <c r="A5" s="10" t="s">
        <v>29</v>
      </c>
      <c r="B5" s="2" t="s">
        <v>154</v>
      </c>
      <c r="C5" s="2" t="s">
        <v>155</v>
      </c>
      <c r="D5" s="2" t="s">
        <v>156</v>
      </c>
    </row>
    <row r="6" spans="1:4" ht="43.2" x14ac:dyDescent="0.3">
      <c r="A6" s="10" t="s">
        <v>47</v>
      </c>
      <c r="B6" s="2" t="s">
        <v>157</v>
      </c>
      <c r="C6" s="2" t="s">
        <v>157</v>
      </c>
      <c r="D6" s="2" t="s">
        <v>157</v>
      </c>
    </row>
    <row r="7" spans="1:4" x14ac:dyDescent="0.3">
      <c r="A7" s="10" t="s">
        <v>63</v>
      </c>
      <c r="B7" s="2" t="s">
        <v>158</v>
      </c>
      <c r="C7" s="2" t="s">
        <v>159</v>
      </c>
      <c r="D7" s="2" t="s">
        <v>160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7635-2E90-43C9-BCDD-3E75300A21F4}">
  <dimension ref="A1:K25"/>
  <sheetViews>
    <sheetView topLeftCell="A4" workbookViewId="0">
      <selection activeCell="D3" sqref="D3"/>
    </sheetView>
  </sheetViews>
  <sheetFormatPr defaultRowHeight="14.4" x14ac:dyDescent="0.3"/>
  <cols>
    <col min="1" max="1" width="9.33203125" customWidth="1"/>
    <col min="2" max="2" width="12.21875" bestFit="1" customWidth="1"/>
    <col min="3" max="8" width="15.109375" bestFit="1" customWidth="1"/>
    <col min="9" max="9" width="13.5546875" bestFit="1" customWidth="1"/>
    <col min="10" max="11" width="13.33203125" bestFit="1" customWidth="1"/>
  </cols>
  <sheetData>
    <row r="1" spans="1:11" ht="57.6" x14ac:dyDescent="0.3">
      <c r="A1" s="1" t="s">
        <v>0</v>
      </c>
      <c r="B1" s="1" t="s">
        <v>1</v>
      </c>
      <c r="C1" s="1" t="s">
        <v>161</v>
      </c>
      <c r="D1" s="1" t="s">
        <v>162</v>
      </c>
      <c r="E1" s="11" t="s">
        <v>163</v>
      </c>
      <c r="F1" s="1" t="s">
        <v>166</v>
      </c>
      <c r="G1" s="1" t="s">
        <v>164</v>
      </c>
      <c r="H1" s="1" t="s">
        <v>165</v>
      </c>
      <c r="I1" s="1" t="s">
        <v>167</v>
      </c>
      <c r="J1" s="1" t="s">
        <v>168</v>
      </c>
      <c r="K1" s="1" t="s">
        <v>169</v>
      </c>
    </row>
    <row r="2" spans="1:11" ht="43.2" x14ac:dyDescent="0.3">
      <c r="A2" s="2" t="s">
        <v>5</v>
      </c>
      <c r="B2" s="2" t="s">
        <v>6</v>
      </c>
      <c r="C2" s="8">
        <v>500000</v>
      </c>
      <c r="D2" s="8">
        <v>1200000</v>
      </c>
      <c r="E2" s="12">
        <v>2500000</v>
      </c>
      <c r="F2" s="8">
        <f>IF(A2="India",
   IF(C2&lt;=250000, C2*0,
      IF(C2&lt;=500000, C2 - ((C2-250000)*5%),
         IF(C2&lt;=1000000, C2 - (12500 + (C2-500000)*20%),
            C2 - (112500 + (C2-1000000)*30%)))),
   IF(A2="USA",
      IF(C2&lt;=9950, C2 - (C2*10%),
         IF(C2&lt;=40525, C2 - (995 + (C2-9950)*12%),
            IF(C2&lt;=86375, C2 - (4664 + (C2-40525)*22%),
               IF(C2&lt;=164925, C2 - (14751 + (C2-86375)*24%),
                  IF(C2&lt;=209425, C2 - (33603 + (C2-164925)*32%),
                     IF(C2&lt;=523600, C2 - (47843 + (C2-209425)*35%),
                        C2 - (157804.25 + (C2-523600)*37%))))))),
   IF(A2="UAE (Dubai)", C2,
      IF(A2="UK",
         IF(C2&lt;=12570, C2*0,
            IF(C2&lt;=50270, C2 - ((C2-12570)*20%),
               IF(C2&lt;=150000, C2 - (7540 + (C2-50270)*40%),
                  C2 - (47930 + (C2-150000)*45%)))),
         "Check Country"))))</f>
        <v>487500</v>
      </c>
      <c r="G2" s="8">
        <f>IF(A2="India",
   IF(D2&lt;=250000, D2*0,
      IF(D2&lt;=500000, D2 - ((D2-250000)*5%),
         IF(D2&lt;=1000000, D2 - (12500 + (D2-500000)*20%),
            D2 - (112500 + (D2-1000000)*30%)))),
   IF(A2="USA",
      IF(D2&lt;=9950, D2 - (D2*10%),
         IF(D2&lt;=40525, D2 - (995 + (D2-9950)*12%),
            IF(D2&lt;=86375, D2 - (4664 + (D2-40525)*22%),
               IF(D2&lt;=164925, D2 - (14751 + (D2-86375)*24%),
                  IF(D2&lt;=209425, D2 - (33603 + (D2-164925)*32%),
                     IF(D2&lt;=523600, D2 - (47843 + (D2-209425)*35%),
                        D2 - (157804.25 + (D2-523600)*37%))))))),
   IF(A2="UAE (Dubai)", D2,
      IF(A2="UK",
         IF(D2&lt;=12570, D2*0,
            IF(D2&lt;=50270, D2 - ((D2-12570)*20%),
               IF(D2&lt;=150000, D2 - (7540 + (D2-50270)*40%),
                  D2 - (47930 + (D2-150000)*45%)))),
         "Check Country"))))</f>
        <v>1027500</v>
      </c>
      <c r="H2" s="8">
        <f>IF(A2="India",
   IF(E2&lt;=250000, E2*0,
      IF(E2&lt;=500000, E2 - ((E2-250000)*5%),
         IF(E2&lt;=1000000, E2 - (12500 + (E2-500000)*20%),
            E2 - (112500 + (E2-1000000)*30%)))),
   IF(A2="USA",
      IF(E2&lt;=9950, E2 - (E2*10%),
         IF(E2&lt;=40525, E2 - (995 + (E2-9950)*12%),
            IF(E2&lt;=86375, E2 - (4664 + (E2-40525)*22%),
               IF(E2&lt;=164925, E2 - (14751 + (E2-86375)*24%),
                  IF(E2&lt;=209425, E2 - (33603 + (E2-164925)*32%),
                     IF(E2&lt;=523600, E2 - (47843 + (E2-209425)*35%),
                        E2 - (157804.25 + (E2-523600)*37%))))))),
   IF(A2="UAE (Dubai)", E2,
      IF(A2="UK",
         IF(E2&lt;=12570, E2*0,
            IF(E2&lt;=50270, E2 - ((E2-12570)*20%),
               IF(E2&lt;=150000, E2 - (7540 + (E2-50270)*40%),
                  E2 - (47930 + (E2-150000)*45%)))),
         "Check Country"))))</f>
        <v>1937500</v>
      </c>
      <c r="I2" s="5">
        <f>IF(Table2[[#This Row],[Country]]="India", Table2[[#This Row],[After Tax Entry-Level Salary]]*0.012,
   IF(A2="UAE (Dubai)", Table2[[#This Row],[After Tax Entry-Level Salary]]*0.272,
   IF(A2="UK", Table2[[#This Row],[After Tax Entry-Level Salary]]*1.24,
   IF(A2="USA", Table2[[#This Row],[After Tax Entry-Level Salary]]*1, "Check Country"))))</f>
        <v>5850</v>
      </c>
      <c r="J2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12330</v>
      </c>
      <c r="K2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23250</v>
      </c>
    </row>
    <row r="3" spans="1:11" ht="28.8" x14ac:dyDescent="0.3">
      <c r="A3" s="2" t="s">
        <v>5</v>
      </c>
      <c r="B3" s="2" t="s">
        <v>10</v>
      </c>
      <c r="C3" s="8">
        <v>700000</v>
      </c>
      <c r="D3" s="8">
        <v>1400000</v>
      </c>
      <c r="E3" s="12">
        <v>2300000</v>
      </c>
      <c r="F3" s="8">
        <f t="shared" ref="F3:F25" si="0">IF(A3="India",
   IF(C3&lt;=250000, C3*0,
      IF(C3&lt;=500000, C3 - ((C3-250000)*5%),
         IF(C3&lt;=1000000, C3 - (12500 + (C3-500000)*20%),
            C3 - (112500 + (C3-1000000)*30%)))),
   IF(A3="USA",
      IF(C3&lt;=9950, C3 - (C3*10%),
         IF(C3&lt;=40525, C3 - (995 + (C3-9950)*12%),
            IF(C3&lt;=86375, C3 - (4664 + (C3-40525)*22%),
               IF(C3&lt;=164925, C3 - (14751 + (C3-86375)*24%),
                  IF(C3&lt;=209425, C3 - (33603 + (C3-164925)*32%),
                     IF(C3&lt;=523600, C3 - (47843 + (C3-209425)*35%),
                        C3 - (157804.25 + (C3-523600)*37%))))))),
   IF(A3="UAE (Dubai)", C3,
      IF(A3="UK",
         IF(C3&lt;=12570, C3*0,
            IF(C3&lt;=50270, C3 - ((C3-12570)*20%),
               IF(C3&lt;=150000, C3 - (7540 + (C3-50270)*40%),
                  C3 - (47930 + (C3-150000)*45%)))),
         "Check Country"))))</f>
        <v>647500</v>
      </c>
      <c r="G3" s="8">
        <f t="shared" ref="G3:G25" si="1">IF(A3="India",
   IF(D3&lt;=250000, D3*0,
      IF(D3&lt;=500000, D3 - ((D3-250000)*5%),
         IF(D3&lt;=1000000, D3 - (12500 + (D3-500000)*20%),
            D3 - (112500 + (D3-1000000)*30%)))),
   IF(A3="USA",
      IF(D3&lt;=9950, D3 - (D3*10%),
         IF(D3&lt;=40525, D3 - (995 + (D3-9950)*12%),
            IF(D3&lt;=86375, D3 - (4664 + (D3-40525)*22%),
               IF(D3&lt;=164925, D3 - (14751 + (D3-86375)*24%),
                  IF(D3&lt;=209425, D3 - (33603 + (D3-164925)*32%),
                     IF(D3&lt;=523600, D3 - (47843 + (D3-209425)*35%),
                        D3 - (157804.25 + (D3-523600)*37%))))))),
   IF(A3="UAE (Dubai)", D3,
      IF(A3="UK",
         IF(D3&lt;=12570, D3*0,
            IF(D3&lt;=50270, D3 - ((D3-12570)*20%),
               IF(D3&lt;=150000, D3 - (7540 + (D3-50270)*40%),
                  D3 - (47930 + (D3-150000)*45%)))),
         "Check Country"))))</f>
        <v>1167500</v>
      </c>
      <c r="H3" s="8">
        <f t="shared" ref="H3:H25" si="2">IF(A3="India",
   IF(E3&lt;=250000, E3*0,
      IF(E3&lt;=500000, E3 - ((E3-250000)*5%),
         IF(E3&lt;=1000000, E3 - (12500 + (E3-500000)*20%),
            E3 - (112500 + (E3-1000000)*30%)))),
   IF(A3="USA",
      IF(E3&lt;=9950, E3 - (E3*10%),
         IF(E3&lt;=40525, E3 - (995 + (E3-9950)*12%),
            IF(E3&lt;=86375, E3 - (4664 + (E3-40525)*22%),
               IF(E3&lt;=164925, E3 - (14751 + (E3-86375)*24%),
                  IF(E3&lt;=209425, E3 - (33603 + (E3-164925)*32%),
                     IF(E3&lt;=523600, E3 - (47843 + (E3-209425)*35%),
                        E3 - (157804.25 + (E3-523600)*37%))))))),
   IF(A3="UAE (Dubai)", E3,
      IF(A3="UK",
         IF(E3&lt;=12570, E3*0,
            IF(E3&lt;=50270, E3 - ((E3-12570)*20%),
               IF(E3&lt;=150000, E3 - (7540 + (E3-50270)*40%),
                  E3 - (47930 + (E3-150000)*45%)))),
         "Check Country"))))</f>
        <v>1797500</v>
      </c>
      <c r="I3" s="5">
        <f>IF(Table2[[#This Row],[Country]]="India", Table2[[#This Row],[After Tax Entry-Level Salary]]*0.012,
   IF(A3="UAE (Dubai)", Table2[[#This Row],[After Tax Entry-Level Salary]]*0.272,
   IF(A3="UK", Table2[[#This Row],[After Tax Entry-Level Salary]]*1.24,
   IF(A3="USA", Table2[[#This Row],[After Tax Entry-Level Salary]]*1, "Check Country"))))</f>
        <v>7770</v>
      </c>
      <c r="J3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14010</v>
      </c>
      <c r="K3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21570</v>
      </c>
    </row>
    <row r="4" spans="1:11" ht="43.2" x14ac:dyDescent="0.3">
      <c r="A4" s="2" t="s">
        <v>5</v>
      </c>
      <c r="B4" s="2" t="s">
        <v>14</v>
      </c>
      <c r="C4" s="8">
        <v>600000</v>
      </c>
      <c r="D4" s="8">
        <v>2000000</v>
      </c>
      <c r="E4" s="12">
        <v>4500000</v>
      </c>
      <c r="F4" s="8">
        <f t="shared" si="0"/>
        <v>567500</v>
      </c>
      <c r="G4" s="8">
        <f t="shared" si="1"/>
        <v>1587500</v>
      </c>
      <c r="H4" s="8">
        <f t="shared" si="2"/>
        <v>3337500</v>
      </c>
      <c r="I4" s="5">
        <f>IF(Table2[[#This Row],[Country]]="India", Table2[[#This Row],[After Tax Entry-Level Salary]]*0.012,
   IF(A4="UAE (Dubai)", Table2[[#This Row],[After Tax Entry-Level Salary]]*0.272,
   IF(A4="UK", Table2[[#This Row],[After Tax Entry-Level Salary]]*1.24,
   IF(A4="USA", Table2[[#This Row],[After Tax Entry-Level Salary]]*1, "Check Country"))))</f>
        <v>6810</v>
      </c>
      <c r="J4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19050</v>
      </c>
      <c r="K4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40050</v>
      </c>
    </row>
    <row r="5" spans="1:11" ht="43.2" x14ac:dyDescent="0.3">
      <c r="A5" s="2" t="s">
        <v>5</v>
      </c>
      <c r="B5" s="2" t="s">
        <v>18</v>
      </c>
      <c r="C5" s="8">
        <v>450000</v>
      </c>
      <c r="D5" s="8">
        <v>4700000</v>
      </c>
      <c r="E5" s="12">
        <v>1800000</v>
      </c>
      <c r="F5" s="8">
        <f t="shared" si="0"/>
        <v>440000</v>
      </c>
      <c r="G5" s="8">
        <f t="shared" si="1"/>
        <v>3477500</v>
      </c>
      <c r="H5" s="8">
        <f t="shared" si="2"/>
        <v>1447500</v>
      </c>
      <c r="I5" s="5">
        <f>IF(Table2[[#This Row],[Country]]="India", Table2[[#This Row],[After Tax Entry-Level Salary]]*0.012,
   IF(A5="UAE (Dubai)", Table2[[#This Row],[After Tax Entry-Level Salary]]*0.272,
   IF(A5="UK", Table2[[#This Row],[After Tax Entry-Level Salary]]*1.24,
   IF(A5="USA", Table2[[#This Row],[After Tax Entry-Level Salary]]*1, "Check Country"))))</f>
        <v>5280</v>
      </c>
      <c r="J5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41730</v>
      </c>
      <c r="K5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17370</v>
      </c>
    </row>
    <row r="6" spans="1:11" ht="28.8" x14ac:dyDescent="0.3">
      <c r="A6" s="2" t="s">
        <v>5</v>
      </c>
      <c r="B6" s="2" t="s">
        <v>22</v>
      </c>
      <c r="C6" s="8">
        <v>600000</v>
      </c>
      <c r="D6" s="8">
        <v>2200000</v>
      </c>
      <c r="E6" s="12">
        <v>3000000</v>
      </c>
      <c r="F6" s="8">
        <f t="shared" si="0"/>
        <v>567500</v>
      </c>
      <c r="G6" s="8">
        <f t="shared" si="1"/>
        <v>1727500</v>
      </c>
      <c r="H6" s="8">
        <f t="shared" si="2"/>
        <v>2287500</v>
      </c>
      <c r="I6" s="5">
        <f>IF(Table2[[#This Row],[Country]]="India", Table2[[#This Row],[After Tax Entry-Level Salary]]*0.012,
   IF(A6="UAE (Dubai)", Table2[[#This Row],[After Tax Entry-Level Salary]]*0.272,
   IF(A6="UK", Table2[[#This Row],[After Tax Entry-Level Salary]]*1.24,
   IF(A6="USA", Table2[[#This Row],[After Tax Entry-Level Salary]]*1, "Check Country"))))</f>
        <v>6810</v>
      </c>
      <c r="J6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20730</v>
      </c>
      <c r="K6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27450</v>
      </c>
    </row>
    <row r="7" spans="1:11" ht="43.2" x14ac:dyDescent="0.3">
      <c r="A7" s="2" t="s">
        <v>5</v>
      </c>
      <c r="B7" s="2" t="s">
        <v>26</v>
      </c>
      <c r="C7" s="8">
        <v>1800000</v>
      </c>
      <c r="D7" s="8">
        <v>4000000</v>
      </c>
      <c r="E7" s="12">
        <v>5250000</v>
      </c>
      <c r="F7" s="8">
        <f t="shared" si="0"/>
        <v>1447500</v>
      </c>
      <c r="G7" s="8">
        <f t="shared" si="1"/>
        <v>2987500</v>
      </c>
      <c r="H7" s="8">
        <f t="shared" si="2"/>
        <v>3862500</v>
      </c>
      <c r="I7" s="5">
        <f>IF(Table2[[#This Row],[Country]]="India", Table2[[#This Row],[After Tax Entry-Level Salary]]*0.012,
   IF(A7="UAE (Dubai)", Table2[[#This Row],[After Tax Entry-Level Salary]]*0.272,
   IF(A7="UK", Table2[[#This Row],[After Tax Entry-Level Salary]]*1.24,
   IF(A7="USA", Table2[[#This Row],[After Tax Entry-Level Salary]]*1, "Check Country"))))</f>
        <v>17370</v>
      </c>
      <c r="J7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35850</v>
      </c>
      <c r="K7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46350</v>
      </c>
    </row>
    <row r="8" spans="1:11" ht="43.2" x14ac:dyDescent="0.3">
      <c r="A8" s="2" t="s">
        <v>29</v>
      </c>
      <c r="B8" s="2" t="s">
        <v>6</v>
      </c>
      <c r="C8" s="5">
        <v>150000</v>
      </c>
      <c r="D8" s="5">
        <v>275750</v>
      </c>
      <c r="E8" s="13">
        <v>400000</v>
      </c>
      <c r="F8" s="5">
        <f t="shared" si="0"/>
        <v>119979</v>
      </c>
      <c r="G8" s="5">
        <f t="shared" si="1"/>
        <v>204693.25</v>
      </c>
      <c r="H8" s="5">
        <f t="shared" si="2"/>
        <v>285455.75</v>
      </c>
      <c r="I8" s="5">
        <f>IF(Table2[[#This Row],[Country]]="India", Table2[[#This Row],[After Tax Entry-Level Salary]]*0.012,
   IF(A8="UAE (Dubai)", Table2[[#This Row],[After Tax Entry-Level Salary]]*0.272,
   IF(A8="UK", Table2[[#This Row],[After Tax Entry-Level Salary]]*1.24,
   IF(A8="USA", Table2[[#This Row],[After Tax Entry-Level Salary]]*1, "Check Country"))))</f>
        <v>119979</v>
      </c>
      <c r="J8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204693.25</v>
      </c>
      <c r="K8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285455.75</v>
      </c>
    </row>
    <row r="9" spans="1:11" ht="28.8" x14ac:dyDescent="0.3">
      <c r="A9" s="2" t="s">
        <v>29</v>
      </c>
      <c r="B9" s="2" t="s">
        <v>10</v>
      </c>
      <c r="C9" s="5">
        <v>110000</v>
      </c>
      <c r="D9" s="5">
        <v>198000</v>
      </c>
      <c r="E9" s="13">
        <v>260000</v>
      </c>
      <c r="F9" s="5">
        <f t="shared" si="0"/>
        <v>89579</v>
      </c>
      <c r="G9" s="5">
        <f t="shared" si="1"/>
        <v>153813</v>
      </c>
      <c r="H9" s="5">
        <f t="shared" si="2"/>
        <v>194455.75</v>
      </c>
      <c r="I9" s="5">
        <f>IF(Table2[[#This Row],[Country]]="India", Table2[[#This Row],[After Tax Entry-Level Salary]]*0.012,
   IF(A9="UAE (Dubai)", Table2[[#This Row],[After Tax Entry-Level Salary]]*0.272,
   IF(A9="UK", Table2[[#This Row],[After Tax Entry-Level Salary]]*1.24,
   IF(A9="USA", Table2[[#This Row],[After Tax Entry-Level Salary]]*1, "Check Country"))))</f>
        <v>89579</v>
      </c>
      <c r="J9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153813</v>
      </c>
      <c r="K9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194455.75</v>
      </c>
    </row>
    <row r="10" spans="1:11" ht="43.2" x14ac:dyDescent="0.3">
      <c r="A10" s="2" t="s">
        <v>29</v>
      </c>
      <c r="B10" s="2" t="s">
        <v>14</v>
      </c>
      <c r="C10" s="5">
        <v>105000</v>
      </c>
      <c r="D10" s="5">
        <v>181000</v>
      </c>
      <c r="E10" s="13">
        <v>250000</v>
      </c>
      <c r="F10" s="5">
        <f t="shared" si="0"/>
        <v>85779</v>
      </c>
      <c r="G10" s="5">
        <f t="shared" si="1"/>
        <v>142253</v>
      </c>
      <c r="H10" s="5">
        <f t="shared" si="2"/>
        <v>187955.75</v>
      </c>
      <c r="I10" s="5">
        <f>IF(Table2[[#This Row],[Country]]="India", Table2[[#This Row],[After Tax Entry-Level Salary]]*0.012,
   IF(A10="UAE (Dubai)", Table2[[#This Row],[After Tax Entry-Level Salary]]*0.272,
   IF(A10="UK", Table2[[#This Row],[After Tax Entry-Level Salary]]*1.24,
   IF(A10="USA", Table2[[#This Row],[After Tax Entry-Level Salary]]*1, "Check Country"))))</f>
        <v>85779</v>
      </c>
      <c r="J10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142253</v>
      </c>
      <c r="K10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187955.75</v>
      </c>
    </row>
    <row r="11" spans="1:11" ht="43.2" x14ac:dyDescent="0.3">
      <c r="A11" s="2" t="s">
        <v>29</v>
      </c>
      <c r="B11" s="2" t="s">
        <v>18</v>
      </c>
      <c r="C11" s="5">
        <v>100000</v>
      </c>
      <c r="D11" s="5">
        <v>177250</v>
      </c>
      <c r="E11" s="13">
        <v>230000</v>
      </c>
      <c r="F11" s="5">
        <f t="shared" si="0"/>
        <v>81979</v>
      </c>
      <c r="G11" s="5">
        <f t="shared" si="1"/>
        <v>139703</v>
      </c>
      <c r="H11" s="5">
        <f t="shared" si="2"/>
        <v>174955.75</v>
      </c>
      <c r="I11" s="5">
        <f>IF(Table2[[#This Row],[Country]]="India", Table2[[#This Row],[After Tax Entry-Level Salary]]*0.012,
   IF(A11="UAE (Dubai)", Table2[[#This Row],[After Tax Entry-Level Salary]]*0.272,
   IF(A11="UK", Table2[[#This Row],[After Tax Entry-Level Salary]]*1.24,
   IF(A11="USA", Table2[[#This Row],[After Tax Entry-Level Salary]]*1, "Check Country"))))</f>
        <v>81979</v>
      </c>
      <c r="J11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139703</v>
      </c>
      <c r="K11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174955.75</v>
      </c>
    </row>
    <row r="12" spans="1:11" ht="28.8" x14ac:dyDescent="0.3">
      <c r="A12" s="2" t="s">
        <v>29</v>
      </c>
      <c r="B12" s="2" t="s">
        <v>22</v>
      </c>
      <c r="C12" s="5">
        <v>95000</v>
      </c>
      <c r="D12" s="5">
        <v>172250</v>
      </c>
      <c r="E12" s="13">
        <v>220000</v>
      </c>
      <c r="F12" s="5">
        <f t="shared" si="0"/>
        <v>78179</v>
      </c>
      <c r="G12" s="5">
        <f t="shared" si="1"/>
        <v>136303</v>
      </c>
      <c r="H12" s="5">
        <f t="shared" si="2"/>
        <v>168455.75</v>
      </c>
      <c r="I12" s="5">
        <f>IF(Table2[[#This Row],[Country]]="India", Table2[[#This Row],[After Tax Entry-Level Salary]]*0.012,
   IF(A12="UAE (Dubai)", Table2[[#This Row],[After Tax Entry-Level Salary]]*0.272,
   IF(A12="UK", Table2[[#This Row],[After Tax Entry-Level Salary]]*1.24,
   IF(A12="USA", Table2[[#This Row],[After Tax Entry-Level Salary]]*1, "Check Country"))))</f>
        <v>78179</v>
      </c>
      <c r="J12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136303</v>
      </c>
      <c r="K12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168455.75</v>
      </c>
    </row>
    <row r="13" spans="1:11" ht="28.8" x14ac:dyDescent="0.3">
      <c r="A13" s="2" t="s">
        <v>29</v>
      </c>
      <c r="B13" s="2" t="s">
        <v>26</v>
      </c>
      <c r="C13" s="5">
        <v>95000</v>
      </c>
      <c r="D13" s="5">
        <v>166750</v>
      </c>
      <c r="E13" s="13">
        <v>210000</v>
      </c>
      <c r="F13" s="5">
        <f t="shared" si="0"/>
        <v>78179</v>
      </c>
      <c r="G13" s="5">
        <f t="shared" si="1"/>
        <v>132563</v>
      </c>
      <c r="H13" s="5">
        <f t="shared" si="2"/>
        <v>161955.75</v>
      </c>
      <c r="I13" s="5">
        <f>IF(Table2[[#This Row],[Country]]="India", Table2[[#This Row],[After Tax Entry-Level Salary]]*0.012,
   IF(A13="UAE (Dubai)", Table2[[#This Row],[After Tax Entry-Level Salary]]*0.272,
   IF(A13="UK", Table2[[#This Row],[After Tax Entry-Level Salary]]*1.24,
   IF(A13="USA", Table2[[#This Row],[After Tax Entry-Level Salary]]*1, "Check Country"))))</f>
        <v>78179</v>
      </c>
      <c r="J13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132563</v>
      </c>
      <c r="K13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161955.75</v>
      </c>
    </row>
    <row r="14" spans="1:11" ht="28.8" x14ac:dyDescent="0.3">
      <c r="A14" s="2" t="s">
        <v>81</v>
      </c>
      <c r="B14" s="2" t="s">
        <v>6</v>
      </c>
      <c r="C14" s="7">
        <v>160000</v>
      </c>
      <c r="D14" s="7">
        <v>200000</v>
      </c>
      <c r="E14" s="14">
        <v>240000</v>
      </c>
      <c r="F14" s="7">
        <f t="shared" si="0"/>
        <v>160000</v>
      </c>
      <c r="G14" s="7">
        <f t="shared" si="1"/>
        <v>200000</v>
      </c>
      <c r="H14" s="7">
        <f t="shared" si="2"/>
        <v>240000</v>
      </c>
      <c r="I14" s="5">
        <f>IF(Table2[[#This Row],[Country]]="India", Table2[[#This Row],[After Tax Entry-Level Salary]]*0.012,
   IF(A14="UAE (Dubai)", Table2[[#This Row],[After Tax Entry-Level Salary]]*0.272,
   IF(A14="UK", Table2[[#This Row],[After Tax Entry-Level Salary]]*1.24,
   IF(A14="USA", Table2[[#This Row],[After Tax Entry-Level Salary]]*1, "Check Country"))))</f>
        <v>43520</v>
      </c>
      <c r="J14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54400.000000000007</v>
      </c>
      <c r="K14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65280.000000000007</v>
      </c>
    </row>
    <row r="15" spans="1:11" ht="28.8" x14ac:dyDescent="0.3">
      <c r="A15" s="2" t="s">
        <v>81</v>
      </c>
      <c r="B15" s="2" t="s">
        <v>10</v>
      </c>
      <c r="C15" s="7">
        <v>170000</v>
      </c>
      <c r="D15" s="7">
        <v>210000</v>
      </c>
      <c r="E15" s="14">
        <v>250000</v>
      </c>
      <c r="F15" s="7">
        <f t="shared" si="0"/>
        <v>170000</v>
      </c>
      <c r="G15" s="7">
        <f t="shared" si="1"/>
        <v>210000</v>
      </c>
      <c r="H15" s="7">
        <f t="shared" si="2"/>
        <v>250000</v>
      </c>
      <c r="I15" s="5">
        <f>IF(Table2[[#This Row],[Country]]="India", Table2[[#This Row],[After Tax Entry-Level Salary]]*0.012,
   IF(A15="UAE (Dubai)", Table2[[#This Row],[After Tax Entry-Level Salary]]*0.272,
   IF(A15="UK", Table2[[#This Row],[After Tax Entry-Level Salary]]*1.24,
   IF(A15="USA", Table2[[#This Row],[After Tax Entry-Level Salary]]*1, "Check Country"))))</f>
        <v>46240</v>
      </c>
      <c r="J15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57120.000000000007</v>
      </c>
      <c r="K15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68000</v>
      </c>
    </row>
    <row r="16" spans="1:11" ht="28.8" x14ac:dyDescent="0.3">
      <c r="A16" s="2" t="s">
        <v>81</v>
      </c>
      <c r="B16" s="2" t="s">
        <v>14</v>
      </c>
      <c r="C16" s="7">
        <v>150000</v>
      </c>
      <c r="D16" s="7">
        <v>190000</v>
      </c>
      <c r="E16" s="14">
        <v>230000</v>
      </c>
      <c r="F16" s="7">
        <f t="shared" si="0"/>
        <v>150000</v>
      </c>
      <c r="G16" s="7">
        <f t="shared" si="1"/>
        <v>190000</v>
      </c>
      <c r="H16" s="7">
        <f t="shared" si="2"/>
        <v>230000</v>
      </c>
      <c r="I16" s="5">
        <f>IF(Table2[[#This Row],[Country]]="India", Table2[[#This Row],[After Tax Entry-Level Salary]]*0.012,
   IF(A16="UAE (Dubai)", Table2[[#This Row],[After Tax Entry-Level Salary]]*0.272,
   IF(A16="UK", Table2[[#This Row],[After Tax Entry-Level Salary]]*1.24,
   IF(A16="USA", Table2[[#This Row],[After Tax Entry-Level Salary]]*1, "Check Country"))))</f>
        <v>40800</v>
      </c>
      <c r="J16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51680.000000000007</v>
      </c>
      <c r="K16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62560.000000000007</v>
      </c>
    </row>
    <row r="17" spans="1:11" ht="43.2" x14ac:dyDescent="0.3">
      <c r="A17" s="2" t="s">
        <v>81</v>
      </c>
      <c r="B17" s="2" t="s">
        <v>18</v>
      </c>
      <c r="C17" s="7">
        <v>140000</v>
      </c>
      <c r="D17" s="7">
        <v>180000</v>
      </c>
      <c r="E17" s="14">
        <v>220000</v>
      </c>
      <c r="F17" s="7">
        <f t="shared" si="0"/>
        <v>140000</v>
      </c>
      <c r="G17" s="7">
        <f t="shared" si="1"/>
        <v>180000</v>
      </c>
      <c r="H17" s="7">
        <f t="shared" si="2"/>
        <v>220000</v>
      </c>
      <c r="I17" s="5">
        <f>IF(Table2[[#This Row],[Country]]="India", Table2[[#This Row],[After Tax Entry-Level Salary]]*0.012,
   IF(A17="UAE (Dubai)", Table2[[#This Row],[After Tax Entry-Level Salary]]*0.272,
   IF(A17="UK", Table2[[#This Row],[After Tax Entry-Level Salary]]*1.24,
   IF(A17="USA", Table2[[#This Row],[After Tax Entry-Level Salary]]*1, "Check Country"))))</f>
        <v>38080</v>
      </c>
      <c r="J17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48960</v>
      </c>
      <c r="K17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59840.000000000007</v>
      </c>
    </row>
    <row r="18" spans="1:11" ht="28.8" x14ac:dyDescent="0.3">
      <c r="A18" s="2" t="s">
        <v>81</v>
      </c>
      <c r="B18" s="2" t="s">
        <v>22</v>
      </c>
      <c r="C18" s="7">
        <v>130000</v>
      </c>
      <c r="D18" s="7">
        <v>170000</v>
      </c>
      <c r="E18" s="14">
        <v>210000</v>
      </c>
      <c r="F18" s="7">
        <f t="shared" si="0"/>
        <v>130000</v>
      </c>
      <c r="G18" s="7">
        <f t="shared" si="1"/>
        <v>170000</v>
      </c>
      <c r="H18" s="7">
        <f t="shared" si="2"/>
        <v>210000</v>
      </c>
      <c r="I18" s="5">
        <f>IF(Table2[[#This Row],[Country]]="India", Table2[[#This Row],[After Tax Entry-Level Salary]]*0.012,
   IF(A18="UAE (Dubai)", Table2[[#This Row],[After Tax Entry-Level Salary]]*0.272,
   IF(A18="UK", Table2[[#This Row],[After Tax Entry-Level Salary]]*1.24,
   IF(A18="USA", Table2[[#This Row],[After Tax Entry-Level Salary]]*1, "Check Country"))))</f>
        <v>35360</v>
      </c>
      <c r="J18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46240</v>
      </c>
      <c r="K18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57120.000000000007</v>
      </c>
    </row>
    <row r="19" spans="1:11" ht="28.8" x14ac:dyDescent="0.3">
      <c r="A19" s="2" t="s">
        <v>81</v>
      </c>
      <c r="B19" s="2" t="s">
        <v>26</v>
      </c>
      <c r="C19" s="7">
        <v>220000</v>
      </c>
      <c r="D19" s="7">
        <v>260000</v>
      </c>
      <c r="E19" s="14">
        <v>300000</v>
      </c>
      <c r="F19" s="7">
        <f t="shared" si="0"/>
        <v>220000</v>
      </c>
      <c r="G19" s="7">
        <f t="shared" si="1"/>
        <v>260000</v>
      </c>
      <c r="H19" s="7">
        <f t="shared" si="2"/>
        <v>300000</v>
      </c>
      <c r="I19" s="5">
        <f>IF(Table2[[#This Row],[Country]]="India", Table2[[#This Row],[After Tax Entry-Level Salary]]*0.012,
   IF(A19="UAE (Dubai)", Table2[[#This Row],[After Tax Entry-Level Salary]]*0.272,
   IF(A19="UK", Table2[[#This Row],[After Tax Entry-Level Salary]]*1.24,
   IF(A19="USA", Table2[[#This Row],[After Tax Entry-Level Salary]]*1, "Check Country"))))</f>
        <v>59840.000000000007</v>
      </c>
      <c r="J19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70720</v>
      </c>
      <c r="K19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81600</v>
      </c>
    </row>
    <row r="20" spans="1:11" ht="28.8" x14ac:dyDescent="0.3">
      <c r="A20" s="2" t="s">
        <v>63</v>
      </c>
      <c r="B20" s="2" t="s">
        <v>6</v>
      </c>
      <c r="C20" s="6">
        <v>32000</v>
      </c>
      <c r="D20" s="6">
        <v>44000</v>
      </c>
      <c r="E20" s="15">
        <v>56000</v>
      </c>
      <c r="F20" s="6">
        <f t="shared" si="0"/>
        <v>28114</v>
      </c>
      <c r="G20" s="6">
        <f t="shared" si="1"/>
        <v>37714</v>
      </c>
      <c r="H20" s="6">
        <f t="shared" si="2"/>
        <v>46168</v>
      </c>
      <c r="I20" s="5">
        <f>IF(Table2[[#This Row],[Country]]="India", Table2[[#This Row],[After Tax Entry-Level Salary]]*0.012,
   IF(A20="UAE (Dubai)", Table2[[#This Row],[After Tax Entry-Level Salary]]*0.272,
   IF(A20="UK", Table2[[#This Row],[After Tax Entry-Level Salary]]*1.24,
   IF(A20="USA", Table2[[#This Row],[After Tax Entry-Level Salary]]*1, "Check Country"))))</f>
        <v>34861.360000000001</v>
      </c>
      <c r="J20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46765.36</v>
      </c>
      <c r="K20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57248.32</v>
      </c>
    </row>
    <row r="21" spans="1:11" ht="28.8" x14ac:dyDescent="0.3">
      <c r="A21" s="2" t="s">
        <v>63</v>
      </c>
      <c r="B21" s="2" t="s">
        <v>10</v>
      </c>
      <c r="C21" s="6">
        <v>34000</v>
      </c>
      <c r="D21" s="6">
        <v>46000</v>
      </c>
      <c r="E21" s="15">
        <v>58000</v>
      </c>
      <c r="F21" s="6">
        <f t="shared" si="0"/>
        <v>29714</v>
      </c>
      <c r="G21" s="6">
        <f t="shared" si="1"/>
        <v>39314</v>
      </c>
      <c r="H21" s="6">
        <f t="shared" si="2"/>
        <v>47368</v>
      </c>
      <c r="I21" s="5">
        <f>IF(Table2[[#This Row],[Country]]="India", Table2[[#This Row],[After Tax Entry-Level Salary]]*0.012,
   IF(A21="UAE (Dubai)", Table2[[#This Row],[After Tax Entry-Level Salary]]*0.272,
   IF(A21="UK", Table2[[#This Row],[After Tax Entry-Level Salary]]*1.24,
   IF(A21="USA", Table2[[#This Row],[After Tax Entry-Level Salary]]*1, "Check Country"))))</f>
        <v>36845.360000000001</v>
      </c>
      <c r="J21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48749.36</v>
      </c>
      <c r="K21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58736.32</v>
      </c>
    </row>
    <row r="22" spans="1:11" ht="28.8" x14ac:dyDescent="0.3">
      <c r="A22" s="2" t="s">
        <v>63</v>
      </c>
      <c r="B22" s="2" t="s">
        <v>14</v>
      </c>
      <c r="C22" s="6">
        <v>30000</v>
      </c>
      <c r="D22" s="6">
        <v>42000</v>
      </c>
      <c r="E22" s="15">
        <v>54000</v>
      </c>
      <c r="F22" s="6">
        <f t="shared" si="0"/>
        <v>26514</v>
      </c>
      <c r="G22" s="6">
        <f t="shared" si="1"/>
        <v>36114</v>
      </c>
      <c r="H22" s="6">
        <f t="shared" si="2"/>
        <v>44968</v>
      </c>
      <c r="I22" s="5">
        <f>IF(Table2[[#This Row],[Country]]="India", Table2[[#This Row],[After Tax Entry-Level Salary]]*0.012,
   IF(A22="UAE (Dubai)", Table2[[#This Row],[After Tax Entry-Level Salary]]*0.272,
   IF(A22="UK", Table2[[#This Row],[After Tax Entry-Level Salary]]*1.24,
   IF(A22="USA", Table2[[#This Row],[After Tax Entry-Level Salary]]*1, "Check Country"))))</f>
        <v>32877.360000000001</v>
      </c>
      <c r="J22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44781.36</v>
      </c>
      <c r="K22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55760.32</v>
      </c>
    </row>
    <row r="23" spans="1:11" ht="28.8" x14ac:dyDescent="0.3">
      <c r="A23" s="2" t="s">
        <v>63</v>
      </c>
      <c r="B23" s="2" t="s">
        <v>18</v>
      </c>
      <c r="C23" s="6">
        <v>28000</v>
      </c>
      <c r="D23" s="6">
        <v>40000</v>
      </c>
      <c r="E23" s="15">
        <v>52000</v>
      </c>
      <c r="F23" s="6">
        <f t="shared" si="0"/>
        <v>24914</v>
      </c>
      <c r="G23" s="6">
        <f t="shared" si="1"/>
        <v>34514</v>
      </c>
      <c r="H23" s="6">
        <f t="shared" si="2"/>
        <v>43768</v>
      </c>
      <c r="I23" s="5">
        <f>IF(Table2[[#This Row],[Country]]="India", Table2[[#This Row],[After Tax Entry-Level Salary]]*0.012,
   IF(A23="UAE (Dubai)", Table2[[#This Row],[After Tax Entry-Level Salary]]*0.272,
   IF(A23="UK", Table2[[#This Row],[After Tax Entry-Level Salary]]*1.24,
   IF(A23="USA", Table2[[#This Row],[After Tax Entry-Level Salary]]*1, "Check Country"))))</f>
        <v>30893.360000000001</v>
      </c>
      <c r="J23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42797.36</v>
      </c>
      <c r="K23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54272.32</v>
      </c>
    </row>
    <row r="24" spans="1:11" x14ac:dyDescent="0.3">
      <c r="A24" s="2" t="s">
        <v>63</v>
      </c>
      <c r="B24" s="2" t="s">
        <v>22</v>
      </c>
      <c r="C24" s="6">
        <v>26000</v>
      </c>
      <c r="D24" s="6">
        <v>38000</v>
      </c>
      <c r="E24" s="15">
        <v>50000</v>
      </c>
      <c r="F24" s="6">
        <f t="shared" si="0"/>
        <v>23314</v>
      </c>
      <c r="G24" s="6">
        <f t="shared" si="1"/>
        <v>32914</v>
      </c>
      <c r="H24" s="6">
        <f t="shared" si="2"/>
        <v>42514</v>
      </c>
      <c r="I24" s="5">
        <f>IF(Table2[[#This Row],[Country]]="India", Table2[[#This Row],[After Tax Entry-Level Salary]]*0.012,
   IF(A24="UAE (Dubai)", Table2[[#This Row],[After Tax Entry-Level Salary]]*0.272,
   IF(A24="UK", Table2[[#This Row],[After Tax Entry-Level Salary]]*1.24,
   IF(A24="USA", Table2[[#This Row],[After Tax Entry-Level Salary]]*1, "Check Country"))))</f>
        <v>28909.360000000001</v>
      </c>
      <c r="J24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40813.360000000001</v>
      </c>
      <c r="K24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52717.36</v>
      </c>
    </row>
    <row r="25" spans="1:11" ht="28.8" x14ac:dyDescent="0.3">
      <c r="A25" s="2" t="s">
        <v>63</v>
      </c>
      <c r="B25" s="2" t="s">
        <v>26</v>
      </c>
      <c r="C25" s="6">
        <v>54000</v>
      </c>
      <c r="D25" s="6">
        <v>64000</v>
      </c>
      <c r="E25" s="15">
        <v>74000</v>
      </c>
      <c r="F25" s="6">
        <f t="shared" si="0"/>
        <v>44968</v>
      </c>
      <c r="G25" s="6">
        <f t="shared" si="1"/>
        <v>50968</v>
      </c>
      <c r="H25" s="6">
        <f t="shared" si="2"/>
        <v>56968</v>
      </c>
      <c r="I25" s="5">
        <f>IF(Table2[[#This Row],[Country]]="India", Table2[[#This Row],[After Tax Entry-Level Salary]]*0.012,
   IF(A25="UAE (Dubai)", Table2[[#This Row],[After Tax Entry-Level Salary]]*0.272,
   IF(A25="UK", Table2[[#This Row],[After Tax Entry-Level Salary]]*1.24,
   IF(A25="USA", Table2[[#This Row],[After Tax Entry-Level Salary]]*1, "Check Country"))))</f>
        <v>55760.32</v>
      </c>
      <c r="J25" s="5">
        <f>IF(Table2[[#This Row],[Country]]="India", Table2[[#This Row],[After Tax Mid-Level Salary]]*0.012,
   IF(Table2[[#This Row],[Country]]="UAE (DUbai)", Table2[[#This Row],[After Tax Mid-Level Salary]]*0.272,
   IF(Table2[[#This Row],[Country]]="UK", Table2[[#This Row],[After Tax Mid-Level Salary]]*1.24,
   IF(Table2[[#This Row],[Country]]="USA", Table2[[#This Row],[After Tax Mid-Level Salary]]*1, "Check Country"))))</f>
        <v>63200.32</v>
      </c>
      <c r="K25" s="16">
        <f>IF(Table2[[#This Row],[Country]]="India", Table2[[#This Row],[After Tax Top-Level Salary]]*0.012,
   IF(Table2[[#This Row],[Country]]="UAE (Dubai)", Table2[[#This Row],[After Tax Top-Level Salary]]*0.272,
   IF(Table2[[#This Row],[Country]]="UK", Table2[[#This Row],[After Tax Top-Level Salary]]*1.24,
   IF(Table2[[#This Row],[Country]]="USA", Table2[[#This Row],[After Tax Top-Level Salary]]*1, "Check Country"))))</f>
        <v>70640.319999999992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127F-7B77-49ED-B2BF-E0CC5CCD844A}">
  <dimension ref="A1:N25"/>
  <sheetViews>
    <sheetView workbookViewId="0">
      <selection activeCell="F8" sqref="F8"/>
    </sheetView>
  </sheetViews>
  <sheetFormatPr defaultRowHeight="14.4" x14ac:dyDescent="0.3"/>
  <cols>
    <col min="3" max="3" width="13.109375" hidden="1" customWidth="1"/>
    <col min="4" max="4" width="21.77734375" hidden="1" customWidth="1"/>
    <col min="5" max="5" width="12.6640625" hidden="1" customWidth="1"/>
    <col min="6" max="6" width="17.77734375" bestFit="1" customWidth="1"/>
    <col min="7" max="8" width="15.33203125" bestFit="1" customWidth="1"/>
    <col min="9" max="9" width="18.109375" customWidth="1"/>
    <col min="10" max="10" width="21.109375" customWidth="1"/>
    <col min="11" max="11" width="48.88671875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/>
      <c r="J1" s="1"/>
      <c r="K1" s="1"/>
      <c r="L1" s="1"/>
      <c r="M1" s="1"/>
      <c r="N1" s="1"/>
    </row>
    <row r="2" spans="1:14" ht="43.2" x14ac:dyDescent="0.3">
      <c r="A2" s="2" t="s">
        <v>5</v>
      </c>
      <c r="B2" s="2" t="s">
        <v>6</v>
      </c>
      <c r="C2" s="3" t="s">
        <v>113</v>
      </c>
      <c r="D2" s="3" t="s">
        <v>118</v>
      </c>
      <c r="E2" s="3" t="s">
        <v>117</v>
      </c>
      <c r="F2" s="8">
        <f>IF(ISNUMBER(SEARCH("INR", C2)),
   VALUE(SUBSTITUTE(SUBSTITUTE(C2, "INR", ""), "lakh", "") * IF(ISNUMBER(SEARCH("lakh", C2)), 100000, 1)) * 1,
   IF(ISNUMBER(SEARCH("AED", C2)),
   VALUE(SUBSTITUTE(C2, "AED", "")) * 23.59,
   IF(ISNUMBER(SEARCH("$", C2)),
   VALUE(SUBSTITUTE(C2, "$", "")) * 86.65,
   IF(ISNUMBER(SEARCH("GBP", C2)),
   VALUE(SUBSTITUTE(C2, "GBP", "")) * 109.63,
   VALUE(C2)))))</f>
        <v>500000</v>
      </c>
      <c r="G2" s="8">
        <f>IF(ISNUMBER(SEARCH("INR", D2)),
   VALUE(SUBSTITUTE(SUBSTITUTE(D2, "INR", ""), "lakh", "") * IF(ISNUMBER(SEARCH("lakh", D2)), 100000, 1)) * 1,
   IF(ISNUMBER(SEARCH("AED", D2)),
   VALUE(SUBSTITUTE(D2, "AED", "")) * 23.59,
   IF(ISNUMBER(SEARCH("$", D2)),
   VALUE(SUBSTITUTE(D2, "$", "")) * 86.65,
   IF(ISNUMBER(SEARCH("GBP", D2)),
   VALUE(SUBSTITUTE(D2, "GBP", "")) * 109.63,
   VALUE(D2)))))</f>
        <v>1200000</v>
      </c>
      <c r="H2" s="8">
        <f>IF(ISNUMBER(SEARCH("INR", E2)),
   VALUE(SUBSTITUTE(SUBSTITUTE(E2, "INR", ""), "lakh", "") * IF(ISNUMBER(SEARCH("lakh", E2)), 100000, 1)) * 1,
   IF(ISNUMBER(SEARCH("AED", E2)),
   VALUE(SUBSTITUTE(E2, "AED", "")) * 23.59,
   IF(ISNUMBER(SEARCH("$", E2)),
   VALUE(SUBSTITUTE(E2, "$", "")) * 86.65,
   IF(ISNUMBER(SEARCH("GBP", E2)),
   VALUE(SUBSTITUTE(E2, "GBP", "")) * 109.63,
   VALUE(E2)))))</f>
        <v>2500000</v>
      </c>
    </row>
    <row r="3" spans="1:14" ht="28.8" x14ac:dyDescent="0.3">
      <c r="A3" s="2" t="s">
        <v>5</v>
      </c>
      <c r="B3" s="2" t="s">
        <v>10</v>
      </c>
      <c r="C3" s="3" t="s">
        <v>114</v>
      </c>
      <c r="D3" s="3" t="s">
        <v>115</v>
      </c>
      <c r="E3" s="3" t="s">
        <v>116</v>
      </c>
      <c r="F3" s="8">
        <f t="shared" ref="F3:F25" si="0">IF(ISNUMBER(SEARCH("INR", C3)),
   VALUE(SUBSTITUTE(SUBSTITUTE(C3, "INR", ""), "lakh", "") * IF(ISNUMBER(SEARCH("lakh", C3)), 100000, 1)) * 1,
   IF(ISNUMBER(SEARCH("AED", C3)),
   VALUE(SUBSTITUTE(C3, "AED", "")) * 23.59,
   IF(ISNUMBER(SEARCH("$", C3)),
   VALUE(SUBSTITUTE(C3, "$", "")) * 86.65,
   IF(ISNUMBER(SEARCH("GBP", C3)),
   VALUE(SUBSTITUTE(C3, "GBP", "")) * 109.63,
   VALUE(C3)))))</f>
        <v>700000</v>
      </c>
      <c r="G3" s="8">
        <f t="shared" ref="G3:G25" si="1">IF(ISNUMBER(SEARCH("INR", D3)),
   VALUE(SUBSTITUTE(SUBSTITUTE(D3, "INR", ""), "lakh", "") * IF(ISNUMBER(SEARCH("lakh", D3)), 100000, 1)) * 1,
   IF(ISNUMBER(SEARCH("AED", D3)),
   VALUE(SUBSTITUTE(D3, "AED", "")) * 23.59,
   IF(ISNUMBER(SEARCH("$", D3)),
   VALUE(SUBSTITUTE(D3, "$", "")) * 86.65,
   IF(ISNUMBER(SEARCH("GBP", D3)),
   VALUE(SUBSTITUTE(D3, "GBP", "")) * 109.63,
   VALUE(D3)))))</f>
        <v>1400000</v>
      </c>
      <c r="H3" s="8">
        <f t="shared" ref="H3:H25" si="2">IF(ISNUMBER(SEARCH("INR", E3)),
   VALUE(SUBSTITUTE(SUBSTITUTE(E3, "INR", ""), "lakh", "") * IF(ISNUMBER(SEARCH("lakh", E3)), 100000, 1)) * 1,
   IF(ISNUMBER(SEARCH("AED", E3)),
   VALUE(SUBSTITUTE(E3, "AED", "")) * 23.59,
   IF(ISNUMBER(SEARCH("$", E3)),
   VALUE(SUBSTITUTE(E3, "$", "")) * 86.65,
   IF(ISNUMBER(SEARCH("GBP", E3)),
   VALUE(SUBSTITUTE(E3, "GBP", "")) * 109.63,
   VALUE(E3)))))</f>
        <v>2300000</v>
      </c>
    </row>
    <row r="4" spans="1:14" ht="43.2" x14ac:dyDescent="0.3">
      <c r="A4" s="2" t="s">
        <v>5</v>
      </c>
      <c r="B4" s="2" t="s">
        <v>14</v>
      </c>
      <c r="C4" s="3" t="s">
        <v>125</v>
      </c>
      <c r="D4" s="3" t="s">
        <v>119</v>
      </c>
      <c r="E4" s="3" t="s">
        <v>120</v>
      </c>
      <c r="F4" s="8">
        <f t="shared" si="0"/>
        <v>600000</v>
      </c>
      <c r="G4" s="8">
        <f t="shared" si="1"/>
        <v>2000000</v>
      </c>
      <c r="H4" s="8">
        <f t="shared" si="2"/>
        <v>4500000</v>
      </c>
    </row>
    <row r="5" spans="1:14" ht="43.2" x14ac:dyDescent="0.3">
      <c r="A5" s="2" t="s">
        <v>5</v>
      </c>
      <c r="B5" s="2" t="s">
        <v>18</v>
      </c>
      <c r="C5" s="3" t="s">
        <v>128</v>
      </c>
      <c r="D5" s="3" t="s">
        <v>127</v>
      </c>
      <c r="E5" s="3" t="s">
        <v>121</v>
      </c>
      <c r="F5" s="8">
        <f t="shared" si="0"/>
        <v>450000</v>
      </c>
      <c r="G5" s="8">
        <f t="shared" si="1"/>
        <v>4700000</v>
      </c>
      <c r="H5" s="8">
        <f t="shared" si="2"/>
        <v>1800000</v>
      </c>
    </row>
    <row r="6" spans="1:14" ht="28.8" x14ac:dyDescent="0.3">
      <c r="A6" s="2" t="s">
        <v>5</v>
      </c>
      <c r="B6" s="2" t="s">
        <v>22</v>
      </c>
      <c r="C6" s="3" t="s">
        <v>125</v>
      </c>
      <c r="D6" s="3" t="s">
        <v>126</v>
      </c>
      <c r="E6" s="3" t="s">
        <v>122</v>
      </c>
      <c r="F6" s="8">
        <f t="shared" si="0"/>
        <v>600000</v>
      </c>
      <c r="G6" s="8">
        <f t="shared" si="1"/>
        <v>2200000</v>
      </c>
      <c r="H6" s="8">
        <f t="shared" si="2"/>
        <v>3000000</v>
      </c>
    </row>
    <row r="7" spans="1:14" ht="43.2" x14ac:dyDescent="0.3">
      <c r="A7" s="2" t="s">
        <v>5</v>
      </c>
      <c r="B7" s="2" t="s">
        <v>26</v>
      </c>
      <c r="C7" s="3" t="s">
        <v>121</v>
      </c>
      <c r="D7" s="3" t="s">
        <v>124</v>
      </c>
      <c r="E7" s="3" t="s">
        <v>123</v>
      </c>
      <c r="F7" s="8">
        <f t="shared" si="0"/>
        <v>1800000</v>
      </c>
      <c r="G7" s="8">
        <f t="shared" si="1"/>
        <v>4000000</v>
      </c>
      <c r="H7" s="8">
        <f t="shared" si="2"/>
        <v>5250000</v>
      </c>
    </row>
    <row r="8" spans="1:14" ht="43.2" x14ac:dyDescent="0.3">
      <c r="A8" s="2" t="s">
        <v>29</v>
      </c>
      <c r="B8" s="2" t="s">
        <v>6</v>
      </c>
      <c r="C8" s="4" t="s">
        <v>145</v>
      </c>
      <c r="D8" s="4" t="s">
        <v>82</v>
      </c>
      <c r="E8" s="4" t="s">
        <v>91</v>
      </c>
      <c r="F8" s="8">
        <f t="shared" si="0"/>
        <v>12997500</v>
      </c>
      <c r="G8" s="8">
        <f t="shared" si="1"/>
        <v>23893737.5</v>
      </c>
      <c r="H8" s="8">
        <f t="shared" si="2"/>
        <v>34660000</v>
      </c>
    </row>
    <row r="9" spans="1:14" ht="28.8" x14ac:dyDescent="0.3">
      <c r="A9" s="2" t="s">
        <v>29</v>
      </c>
      <c r="B9" s="2" t="s">
        <v>10</v>
      </c>
      <c r="C9" s="4" t="s">
        <v>97</v>
      </c>
      <c r="D9" s="4" t="s">
        <v>83</v>
      </c>
      <c r="E9" s="4" t="s">
        <v>92</v>
      </c>
      <c r="F9" s="8">
        <f t="shared" si="0"/>
        <v>9531500</v>
      </c>
      <c r="G9" s="8">
        <f t="shared" si="1"/>
        <v>17156700</v>
      </c>
      <c r="H9" s="8">
        <f t="shared" si="2"/>
        <v>22529000</v>
      </c>
    </row>
    <row r="10" spans="1:14" ht="43.2" x14ac:dyDescent="0.3">
      <c r="A10" s="2" t="s">
        <v>29</v>
      </c>
      <c r="B10" s="2" t="s">
        <v>14</v>
      </c>
      <c r="C10" s="4" t="s">
        <v>85</v>
      </c>
      <c r="D10" s="4" t="s">
        <v>84</v>
      </c>
      <c r="E10" s="4" t="s">
        <v>93</v>
      </c>
      <c r="F10" s="8">
        <f t="shared" si="0"/>
        <v>9098250</v>
      </c>
      <c r="G10" s="8">
        <f t="shared" si="1"/>
        <v>15683650.000000002</v>
      </c>
      <c r="H10" s="8">
        <f t="shared" si="2"/>
        <v>21662500</v>
      </c>
    </row>
    <row r="11" spans="1:14" ht="43.2" x14ac:dyDescent="0.3">
      <c r="A11" s="2" t="s">
        <v>29</v>
      </c>
      <c r="B11" s="2" t="s">
        <v>18</v>
      </c>
      <c r="C11" s="4" t="s">
        <v>86</v>
      </c>
      <c r="D11" s="4" t="s">
        <v>87</v>
      </c>
      <c r="E11" s="4" t="s">
        <v>94</v>
      </c>
      <c r="F11" s="8">
        <f t="shared" si="0"/>
        <v>8665000</v>
      </c>
      <c r="G11" s="8">
        <f t="shared" si="1"/>
        <v>15358712.500000002</v>
      </c>
      <c r="H11" s="8">
        <f t="shared" si="2"/>
        <v>19929500</v>
      </c>
    </row>
    <row r="12" spans="1:14" ht="28.8" x14ac:dyDescent="0.3">
      <c r="A12" s="2" t="s">
        <v>29</v>
      </c>
      <c r="B12" s="2" t="s">
        <v>22</v>
      </c>
      <c r="C12" s="4" t="s">
        <v>89</v>
      </c>
      <c r="D12" s="4" t="s">
        <v>88</v>
      </c>
      <c r="E12" s="4" t="s">
        <v>95</v>
      </c>
      <c r="F12" s="8">
        <f t="shared" si="0"/>
        <v>8231750.0000000009</v>
      </c>
      <c r="G12" s="8">
        <f t="shared" si="1"/>
        <v>14925462.500000002</v>
      </c>
      <c r="H12" s="8">
        <f t="shared" si="2"/>
        <v>19063000</v>
      </c>
    </row>
    <row r="13" spans="1:14" ht="43.2" x14ac:dyDescent="0.3">
      <c r="A13" s="2" t="s">
        <v>29</v>
      </c>
      <c r="B13" s="2" t="s">
        <v>26</v>
      </c>
      <c r="C13" s="4" t="s">
        <v>89</v>
      </c>
      <c r="D13" s="4" t="s">
        <v>90</v>
      </c>
      <c r="E13" s="4" t="s">
        <v>96</v>
      </c>
      <c r="F13" s="8">
        <f t="shared" si="0"/>
        <v>8231750.0000000009</v>
      </c>
      <c r="G13" s="8">
        <f t="shared" si="1"/>
        <v>14448887.500000002</v>
      </c>
      <c r="H13" s="8">
        <f t="shared" si="2"/>
        <v>18196500</v>
      </c>
    </row>
    <row r="14" spans="1:14" ht="43.2" x14ac:dyDescent="0.3">
      <c r="A14" s="2" t="s">
        <v>81</v>
      </c>
      <c r="B14" s="2" t="s">
        <v>6</v>
      </c>
      <c r="C14" s="2" t="s">
        <v>98</v>
      </c>
      <c r="D14" s="2" t="s">
        <v>99</v>
      </c>
      <c r="E14" s="2" t="s">
        <v>108</v>
      </c>
      <c r="F14" s="8">
        <f t="shared" si="0"/>
        <v>3774400</v>
      </c>
      <c r="G14" s="8">
        <f t="shared" si="1"/>
        <v>4718000</v>
      </c>
      <c r="H14" s="8">
        <f t="shared" si="2"/>
        <v>5661600</v>
      </c>
    </row>
    <row r="15" spans="1:14" ht="28.8" x14ac:dyDescent="0.3">
      <c r="A15" s="2" t="s">
        <v>81</v>
      </c>
      <c r="B15" s="2" t="s">
        <v>10</v>
      </c>
      <c r="C15" s="2" t="s">
        <v>100</v>
      </c>
      <c r="D15" s="2" t="s">
        <v>101</v>
      </c>
      <c r="E15" s="2" t="s">
        <v>107</v>
      </c>
      <c r="F15" s="8">
        <f t="shared" si="0"/>
        <v>4010300</v>
      </c>
      <c r="G15" s="8">
        <f t="shared" si="1"/>
        <v>4953900</v>
      </c>
      <c r="H15" s="8">
        <f t="shared" si="2"/>
        <v>5897500</v>
      </c>
    </row>
    <row r="16" spans="1:14" ht="43.2" x14ac:dyDescent="0.3">
      <c r="A16" s="2" t="s">
        <v>81</v>
      </c>
      <c r="B16" s="2" t="s">
        <v>14</v>
      </c>
      <c r="C16" s="2" t="s">
        <v>103</v>
      </c>
      <c r="D16" s="2" t="s">
        <v>102</v>
      </c>
      <c r="E16" s="2" t="s">
        <v>106</v>
      </c>
      <c r="F16" s="8">
        <f t="shared" si="0"/>
        <v>3538500</v>
      </c>
      <c r="G16" s="8">
        <f t="shared" si="1"/>
        <v>4482100</v>
      </c>
      <c r="H16" s="8">
        <f t="shared" si="2"/>
        <v>5425700</v>
      </c>
    </row>
    <row r="17" spans="1:8" ht="43.2" x14ac:dyDescent="0.3">
      <c r="A17" s="2" t="s">
        <v>81</v>
      </c>
      <c r="B17" s="2" t="s">
        <v>18</v>
      </c>
      <c r="C17" s="2" t="s">
        <v>104</v>
      </c>
      <c r="D17" s="2" t="s">
        <v>105</v>
      </c>
      <c r="E17" s="2" t="s">
        <v>109</v>
      </c>
      <c r="F17" s="8">
        <f t="shared" si="0"/>
        <v>3302600</v>
      </c>
      <c r="G17" s="8">
        <f t="shared" si="1"/>
        <v>4246200</v>
      </c>
      <c r="H17" s="8">
        <f t="shared" si="2"/>
        <v>5189800</v>
      </c>
    </row>
    <row r="18" spans="1:8" ht="28.8" x14ac:dyDescent="0.3">
      <c r="A18" s="2" t="s">
        <v>81</v>
      </c>
      <c r="B18" s="2" t="s">
        <v>22</v>
      </c>
      <c r="C18" s="2" t="s">
        <v>111</v>
      </c>
      <c r="D18" s="2" t="s">
        <v>100</v>
      </c>
      <c r="E18" s="2" t="s">
        <v>101</v>
      </c>
      <c r="F18" s="8">
        <f t="shared" si="0"/>
        <v>3066700</v>
      </c>
      <c r="G18" s="8">
        <f t="shared" si="1"/>
        <v>4010300</v>
      </c>
      <c r="H18" s="8">
        <f t="shared" si="2"/>
        <v>4953900</v>
      </c>
    </row>
    <row r="19" spans="1:8" ht="43.2" x14ac:dyDescent="0.3">
      <c r="A19" s="2" t="s">
        <v>81</v>
      </c>
      <c r="B19" s="2" t="s">
        <v>26</v>
      </c>
      <c r="C19" s="2" t="s">
        <v>109</v>
      </c>
      <c r="D19" s="2" t="s">
        <v>110</v>
      </c>
      <c r="E19" s="2" t="s">
        <v>112</v>
      </c>
      <c r="F19" s="8">
        <f t="shared" si="0"/>
        <v>5189800</v>
      </c>
      <c r="G19" s="8">
        <f t="shared" si="1"/>
        <v>6133400</v>
      </c>
      <c r="H19" s="8">
        <f t="shared" si="2"/>
        <v>7077000</v>
      </c>
    </row>
    <row r="20" spans="1:8" ht="43.2" x14ac:dyDescent="0.3">
      <c r="A20" s="2" t="s">
        <v>63</v>
      </c>
      <c r="B20" s="2" t="s">
        <v>6</v>
      </c>
      <c r="C20" s="2" t="s">
        <v>130</v>
      </c>
      <c r="D20" s="2" t="s">
        <v>129</v>
      </c>
      <c r="E20" s="2" t="s">
        <v>146</v>
      </c>
      <c r="F20" s="8">
        <f t="shared" si="0"/>
        <v>3508160</v>
      </c>
      <c r="G20" s="8">
        <f t="shared" si="1"/>
        <v>4823720</v>
      </c>
      <c r="H20" s="8">
        <f t="shared" si="2"/>
        <v>6139280</v>
      </c>
    </row>
    <row r="21" spans="1:8" ht="28.8" x14ac:dyDescent="0.3">
      <c r="A21" s="2" t="s">
        <v>63</v>
      </c>
      <c r="B21" s="2" t="s">
        <v>10</v>
      </c>
      <c r="C21" s="2" t="s">
        <v>131</v>
      </c>
      <c r="D21" s="2" t="s">
        <v>132</v>
      </c>
      <c r="E21" s="2" t="s">
        <v>133</v>
      </c>
      <c r="F21" s="8">
        <f t="shared" si="0"/>
        <v>3727420</v>
      </c>
      <c r="G21" s="8">
        <f t="shared" si="1"/>
        <v>5042980</v>
      </c>
      <c r="H21" s="8">
        <f t="shared" si="2"/>
        <v>6358540</v>
      </c>
    </row>
    <row r="22" spans="1:8" ht="43.2" x14ac:dyDescent="0.3">
      <c r="A22" s="2" t="s">
        <v>63</v>
      </c>
      <c r="B22" s="2" t="s">
        <v>14</v>
      </c>
      <c r="C22" s="2" t="s">
        <v>135</v>
      </c>
      <c r="D22" s="2" t="s">
        <v>136</v>
      </c>
      <c r="E22" s="2" t="s">
        <v>134</v>
      </c>
      <c r="F22" s="8">
        <f t="shared" si="0"/>
        <v>3288900</v>
      </c>
      <c r="G22" s="8">
        <f t="shared" si="1"/>
        <v>4604460</v>
      </c>
      <c r="H22" s="8">
        <f t="shared" si="2"/>
        <v>5920020</v>
      </c>
    </row>
    <row r="23" spans="1:8" ht="43.2" x14ac:dyDescent="0.3">
      <c r="A23" s="2" t="s">
        <v>63</v>
      </c>
      <c r="B23" s="2" t="s">
        <v>18</v>
      </c>
      <c r="C23" s="2" t="s">
        <v>137</v>
      </c>
      <c r="D23" s="2" t="s">
        <v>138</v>
      </c>
      <c r="E23" s="2" t="s">
        <v>139</v>
      </c>
      <c r="F23" s="8">
        <f t="shared" si="0"/>
        <v>3069640</v>
      </c>
      <c r="G23" s="8">
        <f t="shared" si="1"/>
        <v>4385200</v>
      </c>
      <c r="H23" s="8">
        <f t="shared" si="2"/>
        <v>5700760</v>
      </c>
    </row>
    <row r="24" spans="1:8" ht="28.8" x14ac:dyDescent="0.3">
      <c r="A24" s="2" t="s">
        <v>63</v>
      </c>
      <c r="B24" s="2" t="s">
        <v>22</v>
      </c>
      <c r="C24" s="2" t="s">
        <v>140</v>
      </c>
      <c r="D24" s="2" t="s">
        <v>141</v>
      </c>
      <c r="E24" s="2" t="s">
        <v>142</v>
      </c>
      <c r="F24" s="8">
        <f t="shared" si="0"/>
        <v>2850380</v>
      </c>
      <c r="G24" s="8">
        <f t="shared" si="1"/>
        <v>4165940</v>
      </c>
      <c r="H24" s="8">
        <f t="shared" si="2"/>
        <v>5481500</v>
      </c>
    </row>
    <row r="25" spans="1:8" ht="43.2" x14ac:dyDescent="0.3">
      <c r="A25" s="2" t="s">
        <v>63</v>
      </c>
      <c r="B25" s="2" t="s">
        <v>26</v>
      </c>
      <c r="C25" s="2" t="s">
        <v>134</v>
      </c>
      <c r="D25" s="2" t="s">
        <v>144</v>
      </c>
      <c r="E25" s="2" t="s">
        <v>143</v>
      </c>
      <c r="F25" s="8">
        <f t="shared" si="0"/>
        <v>5920020</v>
      </c>
      <c r="G25" s="8">
        <f t="shared" si="1"/>
        <v>7016320</v>
      </c>
      <c r="H25" s="8">
        <f t="shared" si="2"/>
        <v>8112620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D2CA-6408-4174-B245-EAEA25CC5A1E}">
  <dimension ref="A1:N25"/>
  <sheetViews>
    <sheetView topLeftCell="A19" workbookViewId="0">
      <selection activeCell="F2" sqref="F2"/>
    </sheetView>
  </sheetViews>
  <sheetFormatPr defaultRowHeight="14.4" x14ac:dyDescent="0.3"/>
  <cols>
    <col min="2" max="2" width="13.77734375" customWidth="1"/>
    <col min="3" max="4" width="13.77734375" hidden="1" customWidth="1"/>
    <col min="5" max="5" width="23.21875" hidden="1" customWidth="1"/>
    <col min="6" max="8" width="12.6640625" bestFit="1" customWidth="1"/>
    <col min="9" max="11" width="8.88671875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/>
      <c r="J1" s="1"/>
      <c r="K1" s="1"/>
      <c r="L1" s="1"/>
      <c r="M1" s="1"/>
      <c r="N1" s="1"/>
    </row>
    <row r="2" spans="1:14" ht="28.8" x14ac:dyDescent="0.3">
      <c r="A2" s="2" t="s">
        <v>5</v>
      </c>
      <c r="B2" s="2" t="s">
        <v>6</v>
      </c>
      <c r="C2" s="3" t="s">
        <v>113</v>
      </c>
      <c r="D2" s="3" t="s">
        <v>118</v>
      </c>
      <c r="E2" s="3" t="s">
        <v>117</v>
      </c>
      <c r="F2" s="5">
        <f>IF(ISNUMBER(SEARCH("INR", C2)), VALUE(SUBSTITUTE(SUBSTITUTE(C2, "INR", ""), "lakh", "") * IF(ISNUMBER(SEARCH("lakh", C2)), 100000, 1)) * 0.012,
   IF(ISNUMBER(SEARCH("AED", C2)), VALUE(SUBSTITUTE(C2, "AED", "")) * 0.272,
   IF(ISNUMBER(SEARCH("GBP", C2)), VALUE(SUBSTITUTE(C2, "GBP", "")) * 1.24,
   IF(ISNUMBER(SEARCH("$", C2)), VALUE(SUBSTITUTE(C2, "$", "")) * 1,
   VALUE(C2)))))</f>
        <v>6000</v>
      </c>
      <c r="G2" s="5">
        <f>IF(ISNUMBER(SEARCH("INR", D2)), VALUE(SUBSTITUTE(SUBSTITUTE(D2, "INR", ""), "lakh", "") * IF(ISNUMBER(SEARCH("lakh", D2)), 100000, 1)) * 0.012,
   IF(ISNUMBER(SEARCH("AED", D2)), VALUE(SUBSTITUTE(D2, "AED", "")) * 0.272,
   IF(ISNUMBER(SEARCH("GBP", D2)), VALUE(SUBSTITUTE(D2, "GBP", "")) * 1.24,
   IF(ISNUMBER(SEARCH("$", D2)), VALUE(SUBSTITUTE(D2, "$", "")) * 1,
   VALUE(D2)))))</f>
        <v>14400</v>
      </c>
      <c r="H2" s="5">
        <f>IF(ISNUMBER(SEARCH("INR", E2)), VALUE(SUBSTITUTE(SUBSTITUTE(E2, "INR", ""), "lakh", "") * IF(ISNUMBER(SEARCH("lakh", E2)), 100000, 1)) * 0.012,
   IF(ISNUMBER(SEARCH("AED", E2)), VALUE(SUBSTITUTE(E2, "AED", "")) * 0.272,
   IF(ISNUMBER(SEARCH("GBP", E2)), VALUE(SUBSTITUTE(E2, "GBP", "")) * 1.24,
   IF(ISNUMBER(SEARCH("$", E2)), VALUE(SUBSTITUTE(E2, "$", "")) * 1,
   VALUE(E2)))))</f>
        <v>30000</v>
      </c>
    </row>
    <row r="3" spans="1:14" ht="28.8" x14ac:dyDescent="0.3">
      <c r="A3" s="2" t="s">
        <v>5</v>
      </c>
      <c r="B3" s="2" t="s">
        <v>10</v>
      </c>
      <c r="C3" s="3" t="s">
        <v>114</v>
      </c>
      <c r="D3" s="3" t="s">
        <v>115</v>
      </c>
      <c r="E3" s="3" t="s">
        <v>116</v>
      </c>
      <c r="F3" s="5">
        <f t="shared" ref="F3:F25" si="0">IF(ISNUMBER(SEARCH("INR", C3)), VALUE(SUBSTITUTE(SUBSTITUTE(C3, "INR", ""), "lakh", "") * IF(ISNUMBER(SEARCH("lakh", C3)), 100000, 1)) * 0.012,
   IF(ISNUMBER(SEARCH("AED", C3)), VALUE(SUBSTITUTE(C3, "AED", "")) * 0.272,
   IF(ISNUMBER(SEARCH("GBP", C3)), VALUE(SUBSTITUTE(C3, "GBP", "")) * 1.24,
   IF(ISNUMBER(SEARCH("$", C3)), VALUE(SUBSTITUTE(C3, "$", "")) * 1,
   VALUE(C3)))))</f>
        <v>8400</v>
      </c>
      <c r="G3" s="5">
        <f t="shared" ref="G3:G25" si="1">IF(ISNUMBER(SEARCH("INR", D3)), VALUE(SUBSTITUTE(SUBSTITUTE(D3, "INR", ""), "lakh", "") * IF(ISNUMBER(SEARCH("lakh", D3)), 100000, 1)) * 0.012,
   IF(ISNUMBER(SEARCH("AED", D3)), VALUE(SUBSTITUTE(D3, "AED", "")) * 0.272,
   IF(ISNUMBER(SEARCH("GBP", D3)), VALUE(SUBSTITUTE(D3, "GBP", "")) * 1.24,
   IF(ISNUMBER(SEARCH("$", D3)), VALUE(SUBSTITUTE(D3, "$", "")) * 1,
   VALUE(D3)))))</f>
        <v>16800</v>
      </c>
      <c r="H3" s="5">
        <f t="shared" ref="H3:H25" si="2">IF(ISNUMBER(SEARCH("INR", E3)), VALUE(SUBSTITUTE(SUBSTITUTE(E3, "INR", ""), "lakh", "") * IF(ISNUMBER(SEARCH("lakh", E3)), 100000, 1)) * 0.012,
   IF(ISNUMBER(SEARCH("AED", E3)), VALUE(SUBSTITUTE(E3, "AED", "")) * 0.272,
   IF(ISNUMBER(SEARCH("GBP", E3)), VALUE(SUBSTITUTE(E3, "GBP", "")) * 1.24,
   IF(ISNUMBER(SEARCH("$", E3)), VALUE(SUBSTITUTE(E3, "$", "")) * 1,
   VALUE(E3)))))</f>
        <v>27600</v>
      </c>
    </row>
    <row r="4" spans="1:14" ht="28.8" x14ac:dyDescent="0.3">
      <c r="A4" s="2" t="s">
        <v>5</v>
      </c>
      <c r="B4" s="2" t="s">
        <v>14</v>
      </c>
      <c r="C4" s="3" t="s">
        <v>125</v>
      </c>
      <c r="D4" s="3" t="s">
        <v>119</v>
      </c>
      <c r="E4" s="3" t="s">
        <v>120</v>
      </c>
      <c r="F4" s="5">
        <f t="shared" si="0"/>
        <v>7200</v>
      </c>
      <c r="G4" s="5">
        <f t="shared" si="1"/>
        <v>24000</v>
      </c>
      <c r="H4" s="5">
        <f t="shared" si="2"/>
        <v>54000</v>
      </c>
    </row>
    <row r="5" spans="1:14" ht="28.8" x14ac:dyDescent="0.3">
      <c r="A5" s="2" t="s">
        <v>5</v>
      </c>
      <c r="B5" s="2" t="s">
        <v>18</v>
      </c>
      <c r="C5" s="3" t="s">
        <v>128</v>
      </c>
      <c r="D5" s="3" t="s">
        <v>127</v>
      </c>
      <c r="E5" s="3" t="s">
        <v>121</v>
      </c>
      <c r="F5" s="5">
        <f t="shared" si="0"/>
        <v>5400</v>
      </c>
      <c r="G5" s="5">
        <f t="shared" si="1"/>
        <v>56400</v>
      </c>
      <c r="H5" s="5">
        <f t="shared" si="2"/>
        <v>21600</v>
      </c>
    </row>
    <row r="6" spans="1:14" x14ac:dyDescent="0.3">
      <c r="A6" s="2" t="s">
        <v>5</v>
      </c>
      <c r="B6" s="2" t="s">
        <v>22</v>
      </c>
      <c r="C6" s="3" t="s">
        <v>125</v>
      </c>
      <c r="D6" s="3" t="s">
        <v>126</v>
      </c>
      <c r="E6" s="3" t="s">
        <v>122</v>
      </c>
      <c r="F6" s="5">
        <f t="shared" si="0"/>
        <v>7200</v>
      </c>
      <c r="G6" s="5">
        <f t="shared" si="1"/>
        <v>26400</v>
      </c>
      <c r="H6" s="5">
        <f t="shared" si="2"/>
        <v>36000</v>
      </c>
    </row>
    <row r="7" spans="1:14" ht="28.8" x14ac:dyDescent="0.3">
      <c r="A7" s="2" t="s">
        <v>5</v>
      </c>
      <c r="B7" s="2" t="s">
        <v>26</v>
      </c>
      <c r="C7" s="3" t="s">
        <v>121</v>
      </c>
      <c r="D7" s="3" t="s">
        <v>124</v>
      </c>
      <c r="E7" s="3" t="s">
        <v>123</v>
      </c>
      <c r="F7" s="5">
        <f t="shared" si="0"/>
        <v>21600</v>
      </c>
      <c r="G7" s="5">
        <f t="shared" si="1"/>
        <v>48000</v>
      </c>
      <c r="H7" s="5">
        <f t="shared" si="2"/>
        <v>63000</v>
      </c>
    </row>
    <row r="8" spans="1:14" ht="28.8" x14ac:dyDescent="0.3">
      <c r="A8" s="2" t="s">
        <v>29</v>
      </c>
      <c r="B8" s="2" t="s">
        <v>6</v>
      </c>
      <c r="C8" s="4" t="s">
        <v>145</v>
      </c>
      <c r="D8" s="4" t="s">
        <v>82</v>
      </c>
      <c r="E8" s="4" t="s">
        <v>91</v>
      </c>
      <c r="F8" s="5">
        <f t="shared" si="0"/>
        <v>150000</v>
      </c>
      <c r="G8" s="5">
        <f t="shared" si="1"/>
        <v>275750</v>
      </c>
      <c r="H8" s="5">
        <f t="shared" si="2"/>
        <v>400000</v>
      </c>
    </row>
    <row r="9" spans="1:14" ht="28.8" x14ac:dyDescent="0.3">
      <c r="A9" s="2" t="s">
        <v>29</v>
      </c>
      <c r="B9" s="2" t="s">
        <v>10</v>
      </c>
      <c r="C9" s="4" t="s">
        <v>97</v>
      </c>
      <c r="D9" s="4" t="s">
        <v>83</v>
      </c>
      <c r="E9" s="4" t="s">
        <v>92</v>
      </c>
      <c r="F9" s="5">
        <f t="shared" si="0"/>
        <v>110000</v>
      </c>
      <c r="G9" s="5">
        <f t="shared" si="1"/>
        <v>198000</v>
      </c>
      <c r="H9" s="5">
        <f t="shared" si="2"/>
        <v>260000</v>
      </c>
    </row>
    <row r="10" spans="1:14" ht="28.8" x14ac:dyDescent="0.3">
      <c r="A10" s="2" t="s">
        <v>29</v>
      </c>
      <c r="B10" s="2" t="s">
        <v>14</v>
      </c>
      <c r="C10" s="4" t="s">
        <v>85</v>
      </c>
      <c r="D10" s="4" t="s">
        <v>84</v>
      </c>
      <c r="E10" s="4" t="s">
        <v>93</v>
      </c>
      <c r="F10" s="5">
        <f t="shared" si="0"/>
        <v>105000</v>
      </c>
      <c r="G10" s="5">
        <f t="shared" si="1"/>
        <v>181000</v>
      </c>
      <c r="H10" s="5">
        <f t="shared" si="2"/>
        <v>250000</v>
      </c>
    </row>
    <row r="11" spans="1:14" ht="28.8" x14ac:dyDescent="0.3">
      <c r="A11" s="2" t="s">
        <v>29</v>
      </c>
      <c r="B11" s="2" t="s">
        <v>18</v>
      </c>
      <c r="C11" s="4" t="s">
        <v>86</v>
      </c>
      <c r="D11" s="4" t="s">
        <v>87</v>
      </c>
      <c r="E11" s="4" t="s">
        <v>94</v>
      </c>
      <c r="F11" s="5">
        <f t="shared" si="0"/>
        <v>100000</v>
      </c>
      <c r="G11" s="5">
        <f t="shared" si="1"/>
        <v>177250</v>
      </c>
      <c r="H11" s="5">
        <f t="shared" si="2"/>
        <v>230000</v>
      </c>
    </row>
    <row r="12" spans="1:14" x14ac:dyDescent="0.3">
      <c r="A12" s="2" t="s">
        <v>29</v>
      </c>
      <c r="B12" s="2" t="s">
        <v>22</v>
      </c>
      <c r="C12" s="4" t="s">
        <v>89</v>
      </c>
      <c r="D12" s="4" t="s">
        <v>88</v>
      </c>
      <c r="E12" s="4" t="s">
        <v>95</v>
      </c>
      <c r="F12" s="5">
        <f t="shared" si="0"/>
        <v>95000</v>
      </c>
      <c r="G12" s="5">
        <f t="shared" si="1"/>
        <v>172250</v>
      </c>
      <c r="H12" s="5">
        <f t="shared" si="2"/>
        <v>220000</v>
      </c>
    </row>
    <row r="13" spans="1:14" ht="28.8" x14ac:dyDescent="0.3">
      <c r="A13" s="2" t="s">
        <v>29</v>
      </c>
      <c r="B13" s="2" t="s">
        <v>26</v>
      </c>
      <c r="C13" s="4" t="s">
        <v>89</v>
      </c>
      <c r="D13" s="4" t="s">
        <v>90</v>
      </c>
      <c r="E13" s="4" t="s">
        <v>96</v>
      </c>
      <c r="F13" s="5">
        <f t="shared" si="0"/>
        <v>95000</v>
      </c>
      <c r="G13" s="5">
        <f t="shared" si="1"/>
        <v>166750</v>
      </c>
      <c r="H13" s="5">
        <f t="shared" si="2"/>
        <v>210000</v>
      </c>
    </row>
    <row r="14" spans="1:14" ht="28.8" x14ac:dyDescent="0.3">
      <c r="A14" s="2" t="s">
        <v>81</v>
      </c>
      <c r="B14" s="2" t="s">
        <v>6</v>
      </c>
      <c r="C14" s="2" t="s">
        <v>98</v>
      </c>
      <c r="D14" s="2" t="s">
        <v>99</v>
      </c>
      <c r="E14" s="2" t="s">
        <v>108</v>
      </c>
      <c r="F14" s="5">
        <f t="shared" si="0"/>
        <v>43520</v>
      </c>
      <c r="G14" s="5">
        <f t="shared" si="1"/>
        <v>54400.000000000007</v>
      </c>
      <c r="H14" s="5">
        <f t="shared" si="2"/>
        <v>65280.000000000007</v>
      </c>
    </row>
    <row r="15" spans="1:14" ht="28.8" x14ac:dyDescent="0.3">
      <c r="A15" s="2" t="s">
        <v>81</v>
      </c>
      <c r="B15" s="2" t="s">
        <v>10</v>
      </c>
      <c r="C15" s="2" t="s">
        <v>100</v>
      </c>
      <c r="D15" s="2" t="s">
        <v>101</v>
      </c>
      <c r="E15" s="2" t="s">
        <v>107</v>
      </c>
      <c r="F15" s="5">
        <f t="shared" si="0"/>
        <v>46240</v>
      </c>
      <c r="G15" s="5">
        <f t="shared" si="1"/>
        <v>57120.000000000007</v>
      </c>
      <c r="H15" s="5">
        <f t="shared" si="2"/>
        <v>68000</v>
      </c>
    </row>
    <row r="16" spans="1:14" ht="28.8" x14ac:dyDescent="0.3">
      <c r="A16" s="2" t="s">
        <v>81</v>
      </c>
      <c r="B16" s="2" t="s">
        <v>14</v>
      </c>
      <c r="C16" s="2" t="s">
        <v>103</v>
      </c>
      <c r="D16" s="2" t="s">
        <v>102</v>
      </c>
      <c r="E16" s="2" t="s">
        <v>106</v>
      </c>
      <c r="F16" s="5">
        <f t="shared" si="0"/>
        <v>40800</v>
      </c>
      <c r="G16" s="5">
        <f t="shared" si="1"/>
        <v>51680.000000000007</v>
      </c>
      <c r="H16" s="5">
        <f t="shared" si="2"/>
        <v>62560.000000000007</v>
      </c>
    </row>
    <row r="17" spans="1:8" ht="28.8" x14ac:dyDescent="0.3">
      <c r="A17" s="2" t="s">
        <v>81</v>
      </c>
      <c r="B17" s="2" t="s">
        <v>18</v>
      </c>
      <c r="C17" s="2" t="s">
        <v>104</v>
      </c>
      <c r="D17" s="2" t="s">
        <v>105</v>
      </c>
      <c r="E17" s="2" t="s">
        <v>109</v>
      </c>
      <c r="F17" s="5">
        <f t="shared" si="0"/>
        <v>38080</v>
      </c>
      <c r="G17" s="5">
        <f t="shared" si="1"/>
        <v>48960</v>
      </c>
      <c r="H17" s="5">
        <f t="shared" si="2"/>
        <v>59840.000000000007</v>
      </c>
    </row>
    <row r="18" spans="1:8" ht="28.8" x14ac:dyDescent="0.3">
      <c r="A18" s="2" t="s">
        <v>81</v>
      </c>
      <c r="B18" s="2" t="s">
        <v>22</v>
      </c>
      <c r="C18" s="2" t="s">
        <v>111</v>
      </c>
      <c r="D18" s="2" t="s">
        <v>100</v>
      </c>
      <c r="E18" s="2" t="s">
        <v>101</v>
      </c>
      <c r="F18" s="5">
        <f t="shared" si="0"/>
        <v>35360</v>
      </c>
      <c r="G18" s="5">
        <f t="shared" si="1"/>
        <v>46240</v>
      </c>
      <c r="H18" s="5">
        <f t="shared" si="2"/>
        <v>57120.000000000007</v>
      </c>
    </row>
    <row r="19" spans="1:8" ht="28.8" x14ac:dyDescent="0.3">
      <c r="A19" s="2" t="s">
        <v>81</v>
      </c>
      <c r="B19" s="2" t="s">
        <v>26</v>
      </c>
      <c r="C19" s="2" t="s">
        <v>109</v>
      </c>
      <c r="D19" s="2" t="s">
        <v>110</v>
      </c>
      <c r="E19" s="2" t="s">
        <v>112</v>
      </c>
      <c r="F19" s="5">
        <f t="shared" si="0"/>
        <v>59840.000000000007</v>
      </c>
      <c r="G19" s="5">
        <f t="shared" si="1"/>
        <v>70720</v>
      </c>
      <c r="H19" s="5">
        <f t="shared" si="2"/>
        <v>81600</v>
      </c>
    </row>
    <row r="20" spans="1:8" ht="28.8" x14ac:dyDescent="0.3">
      <c r="A20" s="2" t="s">
        <v>63</v>
      </c>
      <c r="B20" s="2" t="s">
        <v>6</v>
      </c>
      <c r="C20" s="2" t="s">
        <v>130</v>
      </c>
      <c r="D20" s="2" t="s">
        <v>129</v>
      </c>
      <c r="E20" s="2" t="s">
        <v>146</v>
      </c>
      <c r="F20" s="5">
        <f t="shared" si="0"/>
        <v>39680</v>
      </c>
      <c r="G20" s="5">
        <f t="shared" si="1"/>
        <v>54560</v>
      </c>
      <c r="H20" s="5">
        <f t="shared" si="2"/>
        <v>69440</v>
      </c>
    </row>
    <row r="21" spans="1:8" ht="28.8" x14ac:dyDescent="0.3">
      <c r="A21" s="2" t="s">
        <v>63</v>
      </c>
      <c r="B21" s="2" t="s">
        <v>10</v>
      </c>
      <c r="C21" s="2" t="s">
        <v>131</v>
      </c>
      <c r="D21" s="2" t="s">
        <v>132</v>
      </c>
      <c r="E21" s="2" t="s">
        <v>133</v>
      </c>
      <c r="F21" s="5">
        <f t="shared" si="0"/>
        <v>42160</v>
      </c>
      <c r="G21" s="5">
        <f t="shared" si="1"/>
        <v>57040</v>
      </c>
      <c r="H21" s="5">
        <f t="shared" si="2"/>
        <v>71920</v>
      </c>
    </row>
    <row r="22" spans="1:8" ht="28.8" x14ac:dyDescent="0.3">
      <c r="A22" s="2" t="s">
        <v>63</v>
      </c>
      <c r="B22" s="2" t="s">
        <v>14</v>
      </c>
      <c r="C22" s="2" t="s">
        <v>135</v>
      </c>
      <c r="D22" s="2" t="s">
        <v>136</v>
      </c>
      <c r="E22" s="2" t="s">
        <v>134</v>
      </c>
      <c r="F22" s="5">
        <f t="shared" si="0"/>
        <v>37200</v>
      </c>
      <c r="G22" s="5">
        <f t="shared" si="1"/>
        <v>52080</v>
      </c>
      <c r="H22" s="5">
        <f t="shared" si="2"/>
        <v>66960</v>
      </c>
    </row>
    <row r="23" spans="1:8" ht="28.8" x14ac:dyDescent="0.3">
      <c r="A23" s="2" t="s">
        <v>63</v>
      </c>
      <c r="B23" s="2" t="s">
        <v>18</v>
      </c>
      <c r="C23" s="2" t="s">
        <v>137</v>
      </c>
      <c r="D23" s="2" t="s">
        <v>138</v>
      </c>
      <c r="E23" s="2" t="s">
        <v>139</v>
      </c>
      <c r="F23" s="5">
        <f t="shared" si="0"/>
        <v>34720</v>
      </c>
      <c r="G23" s="5">
        <f t="shared" si="1"/>
        <v>49600</v>
      </c>
      <c r="H23" s="5">
        <f t="shared" si="2"/>
        <v>64480</v>
      </c>
    </row>
    <row r="24" spans="1:8" x14ac:dyDescent="0.3">
      <c r="A24" s="2" t="s">
        <v>63</v>
      </c>
      <c r="B24" s="2" t="s">
        <v>22</v>
      </c>
      <c r="C24" s="2" t="s">
        <v>140</v>
      </c>
      <c r="D24" s="2" t="s">
        <v>141</v>
      </c>
      <c r="E24" s="2" t="s">
        <v>142</v>
      </c>
      <c r="F24" s="5">
        <f t="shared" si="0"/>
        <v>32240</v>
      </c>
      <c r="G24" s="5">
        <f t="shared" si="1"/>
        <v>47120</v>
      </c>
      <c r="H24" s="5">
        <f t="shared" si="2"/>
        <v>62000</v>
      </c>
    </row>
    <row r="25" spans="1:8" ht="28.8" x14ac:dyDescent="0.3">
      <c r="A25" s="2" t="s">
        <v>63</v>
      </c>
      <c r="B25" s="2" t="s">
        <v>26</v>
      </c>
      <c r="C25" s="2" t="s">
        <v>134</v>
      </c>
      <c r="D25" s="2" t="s">
        <v>144</v>
      </c>
      <c r="E25" s="2" t="s">
        <v>143</v>
      </c>
      <c r="F25" s="5">
        <f t="shared" si="0"/>
        <v>66960</v>
      </c>
      <c r="G25" s="5">
        <f t="shared" si="1"/>
        <v>79360</v>
      </c>
      <c r="H25" s="5">
        <f t="shared" si="2"/>
        <v>91760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89CD-00A4-4E44-B98E-795E66932C7E}">
  <dimension ref="A1:N25"/>
  <sheetViews>
    <sheetView topLeftCell="A13" workbookViewId="0">
      <selection activeCell="J20" sqref="J20"/>
    </sheetView>
  </sheetViews>
  <sheetFormatPr defaultRowHeight="14.4" x14ac:dyDescent="0.3"/>
  <cols>
    <col min="3" max="3" width="13.109375" hidden="1" customWidth="1"/>
    <col min="4" max="4" width="21.77734375" hidden="1" customWidth="1"/>
    <col min="5" max="5" width="12.6640625" hidden="1" customWidth="1"/>
    <col min="6" max="6" width="15.109375" bestFit="1" customWidth="1"/>
    <col min="7" max="8" width="16.109375" bestFit="1" customWidth="1"/>
    <col min="9" max="9" width="8" customWidth="1"/>
    <col min="10" max="10" width="22.6640625" customWidth="1"/>
    <col min="11" max="11" width="8.88671875" customWidth="1"/>
    <col min="12" max="14" width="15.109375" bestFit="1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/>
      <c r="J1" s="1"/>
      <c r="K1" s="1"/>
      <c r="L1" s="1"/>
      <c r="M1" s="1"/>
      <c r="N1" s="1"/>
    </row>
    <row r="2" spans="1:14" ht="43.2" x14ac:dyDescent="0.3">
      <c r="A2" s="2" t="s">
        <v>5</v>
      </c>
      <c r="B2" s="2" t="s">
        <v>6</v>
      </c>
      <c r="C2" s="3" t="s">
        <v>113</v>
      </c>
      <c r="D2" s="3" t="s">
        <v>118</v>
      </c>
      <c r="E2" s="3" t="s">
        <v>117</v>
      </c>
      <c r="F2" s="7">
        <f>IF(ISNUMBER(SEARCH("INR", C2)),
   VALUE(SUBSTITUTE(SUBSTITUTE(C2, "INR", ""), "lakh", "") * IF(ISNUMBER(SEARCH("lakh", C2)), 100000, 1)) * 0.042,
   IF(ISNUMBER(SEARCH("AED", C2)),
   VALUE(SUBSTITUTE(C2, "AED", "")) * 1,
   IF(ISNUMBER(SEARCH("$", C2)),
   VALUE(SUBSTITUTE(C2, "$", "")) * 4.64,
   IF(ISNUMBER(SEARCH("GBP", C2)),
   VALUE(SUBSTITUTE(C2, "GBP", "")) * 3.67,
   VALUE(C2)))))</f>
        <v>21000</v>
      </c>
      <c r="G2" s="7">
        <f>IF(ISNUMBER(SEARCH("INR", D2)),
   VALUE(SUBSTITUTE(SUBSTITUTE(D2, "INR", ""), "lakh", "") * IF(ISNUMBER(SEARCH("lakh", D2)), 100000, 1)) * 0.042,
   IF(ISNUMBER(SEARCH("AED", D2)),
   VALUE(SUBSTITUTE(D2, "AED", "")) * 1,
   IF(ISNUMBER(SEARCH("$", D2)),
   VALUE(SUBSTITUTE(D2, "$", "")) * 4.64,
   IF(ISNUMBER(SEARCH("GBP", D2)),
   VALUE(SUBSTITUTE(D2, "GBP", "")) * 3.67,
   VALUE(D2)))))</f>
        <v>50400</v>
      </c>
      <c r="H2" s="7">
        <f>IF(ISNUMBER(SEARCH("INR", E2)),
   VALUE(SUBSTITUTE(SUBSTITUTE(E2, "INR", ""), "lakh", "") * IF(ISNUMBER(SEARCH("lakh", E2)), 100000, 1)) * 0.042,
   IF(ISNUMBER(SEARCH("AED", E2)),
   VALUE(SUBSTITUTE(E2, "AED", "")) * 1,
   IF(ISNUMBER(SEARCH("$", E2)),
   VALUE(SUBSTITUTE(E2, "$", "")) * 4.64,
   IF(ISNUMBER(SEARCH("GBP", E2)),
   VALUE(SUBSTITUTE(E2, "GBP", "")) * 3.67,
   VALUE(E2)))))</f>
        <v>105000</v>
      </c>
    </row>
    <row r="3" spans="1:14" ht="28.8" x14ac:dyDescent="0.3">
      <c r="A3" s="2" t="s">
        <v>5</v>
      </c>
      <c r="B3" s="2" t="s">
        <v>10</v>
      </c>
      <c r="C3" s="3" t="s">
        <v>114</v>
      </c>
      <c r="D3" s="3" t="s">
        <v>115</v>
      </c>
      <c r="E3" s="3" t="s">
        <v>116</v>
      </c>
      <c r="F3" s="7">
        <f t="shared" ref="F3:F25" si="0">IF(ISNUMBER(SEARCH("INR", C3)),
   VALUE(SUBSTITUTE(SUBSTITUTE(C3, "INR", ""), "lakh", "") * IF(ISNUMBER(SEARCH("lakh", C3)), 100000, 1)) * 0.042,
   IF(ISNUMBER(SEARCH("AED", C3)),
   VALUE(SUBSTITUTE(C3, "AED", "")) * 1,
   IF(ISNUMBER(SEARCH("$", C3)),
   VALUE(SUBSTITUTE(C3, "$", "")) * 4.64,
   IF(ISNUMBER(SEARCH("GBP", C3)),
   VALUE(SUBSTITUTE(C3, "GBP", "")) * 3.67,
   VALUE(C3)))))</f>
        <v>29400.000000000004</v>
      </c>
      <c r="G3" s="7">
        <f t="shared" ref="G3:G25" si="1">IF(ISNUMBER(SEARCH("INR", D3)),
   VALUE(SUBSTITUTE(SUBSTITUTE(D3, "INR", ""), "lakh", "") * IF(ISNUMBER(SEARCH("lakh", D3)), 100000, 1)) * 0.042,
   IF(ISNUMBER(SEARCH("AED", D3)),
   VALUE(SUBSTITUTE(D3, "AED", "")) * 1,
   IF(ISNUMBER(SEARCH("$", D3)),
   VALUE(SUBSTITUTE(D3, "$", "")) * 4.64,
   IF(ISNUMBER(SEARCH("GBP", D3)),
   VALUE(SUBSTITUTE(D3, "GBP", "")) * 3.67,
   VALUE(D3)))))</f>
        <v>58800.000000000007</v>
      </c>
      <c r="H3" s="7">
        <f t="shared" ref="H3:H25" si="2">IF(ISNUMBER(SEARCH("INR", E3)),
   VALUE(SUBSTITUTE(SUBSTITUTE(E3, "INR", ""), "lakh", "") * IF(ISNUMBER(SEARCH("lakh", E3)), 100000, 1)) * 0.042,
   IF(ISNUMBER(SEARCH("AED", E3)),
   VALUE(SUBSTITUTE(E3, "AED", "")) * 1,
   IF(ISNUMBER(SEARCH("$", E3)),
   VALUE(SUBSTITUTE(E3, "$", "")) * 4.64,
   IF(ISNUMBER(SEARCH("GBP", E3)),
   VALUE(SUBSTITUTE(E3, "GBP", "")) * 3.67,
   VALUE(E3)))))</f>
        <v>96600</v>
      </c>
    </row>
    <row r="4" spans="1:14" ht="43.2" x14ac:dyDescent="0.3">
      <c r="A4" s="2" t="s">
        <v>5</v>
      </c>
      <c r="B4" s="2" t="s">
        <v>14</v>
      </c>
      <c r="C4" s="3" t="s">
        <v>125</v>
      </c>
      <c r="D4" s="3" t="s">
        <v>119</v>
      </c>
      <c r="E4" s="3" t="s">
        <v>120</v>
      </c>
      <c r="F4" s="7">
        <f t="shared" si="0"/>
        <v>25200</v>
      </c>
      <c r="G4" s="7">
        <f t="shared" si="1"/>
        <v>84000</v>
      </c>
      <c r="H4" s="7">
        <f t="shared" si="2"/>
        <v>189000</v>
      </c>
    </row>
    <row r="5" spans="1:14" ht="43.2" x14ac:dyDescent="0.3">
      <c r="A5" s="2" t="s">
        <v>5</v>
      </c>
      <c r="B5" s="2" t="s">
        <v>18</v>
      </c>
      <c r="C5" s="3" t="s">
        <v>128</v>
      </c>
      <c r="D5" s="3" t="s">
        <v>127</v>
      </c>
      <c r="E5" s="3" t="s">
        <v>121</v>
      </c>
      <c r="F5" s="7">
        <f t="shared" si="0"/>
        <v>18900</v>
      </c>
      <c r="G5" s="7">
        <f t="shared" si="1"/>
        <v>197400</v>
      </c>
      <c r="H5" s="7">
        <f t="shared" si="2"/>
        <v>75600</v>
      </c>
    </row>
    <row r="6" spans="1:14" ht="28.8" x14ac:dyDescent="0.3">
      <c r="A6" s="2" t="s">
        <v>5</v>
      </c>
      <c r="B6" s="2" t="s">
        <v>22</v>
      </c>
      <c r="C6" s="3" t="s">
        <v>125</v>
      </c>
      <c r="D6" s="3" t="s">
        <v>126</v>
      </c>
      <c r="E6" s="3" t="s">
        <v>122</v>
      </c>
      <c r="F6" s="7">
        <f t="shared" si="0"/>
        <v>25200</v>
      </c>
      <c r="G6" s="7">
        <f t="shared" si="1"/>
        <v>92400</v>
      </c>
      <c r="H6" s="7">
        <f t="shared" si="2"/>
        <v>126000.00000000001</v>
      </c>
    </row>
    <row r="7" spans="1:14" ht="43.2" x14ac:dyDescent="0.3">
      <c r="A7" s="2" t="s">
        <v>5</v>
      </c>
      <c r="B7" s="2" t="s">
        <v>26</v>
      </c>
      <c r="C7" s="3" t="s">
        <v>121</v>
      </c>
      <c r="D7" s="3" t="s">
        <v>124</v>
      </c>
      <c r="E7" s="3" t="s">
        <v>123</v>
      </c>
      <c r="F7" s="7">
        <f t="shared" si="0"/>
        <v>75600</v>
      </c>
      <c r="G7" s="7">
        <f t="shared" si="1"/>
        <v>168000</v>
      </c>
      <c r="H7" s="7">
        <f t="shared" si="2"/>
        <v>220500</v>
      </c>
    </row>
    <row r="8" spans="1:14" ht="43.2" x14ac:dyDescent="0.3">
      <c r="A8" s="2" t="s">
        <v>29</v>
      </c>
      <c r="B8" s="2" t="s">
        <v>6</v>
      </c>
      <c r="C8" s="4" t="s">
        <v>145</v>
      </c>
      <c r="D8" s="4" t="s">
        <v>82</v>
      </c>
      <c r="E8" s="4" t="s">
        <v>91</v>
      </c>
      <c r="F8" s="7">
        <f t="shared" si="0"/>
        <v>696000</v>
      </c>
      <c r="G8" s="7">
        <f t="shared" si="1"/>
        <v>1279480</v>
      </c>
      <c r="H8" s="7">
        <f t="shared" si="2"/>
        <v>1855999.9999999998</v>
      </c>
      <c r="L8" s="7"/>
      <c r="M8" s="7"/>
      <c r="N8" s="7"/>
    </row>
    <row r="9" spans="1:14" ht="28.8" x14ac:dyDescent="0.3">
      <c r="A9" s="2" t="s">
        <v>29</v>
      </c>
      <c r="B9" s="2" t="s">
        <v>10</v>
      </c>
      <c r="C9" s="4" t="s">
        <v>97</v>
      </c>
      <c r="D9" s="4" t="s">
        <v>83</v>
      </c>
      <c r="E9" s="4" t="s">
        <v>92</v>
      </c>
      <c r="F9" s="7">
        <f t="shared" si="0"/>
        <v>510399.99999999994</v>
      </c>
      <c r="G9" s="7">
        <f t="shared" si="1"/>
        <v>918719.99999999988</v>
      </c>
      <c r="H9" s="7">
        <f t="shared" si="2"/>
        <v>1206400</v>
      </c>
      <c r="L9" s="7"/>
      <c r="M9" s="7"/>
      <c r="N9" s="7"/>
    </row>
    <row r="10" spans="1:14" ht="43.2" x14ac:dyDescent="0.3">
      <c r="A10" s="2" t="s">
        <v>29</v>
      </c>
      <c r="B10" s="2" t="s">
        <v>14</v>
      </c>
      <c r="C10" s="4" t="s">
        <v>85</v>
      </c>
      <c r="D10" s="4" t="s">
        <v>84</v>
      </c>
      <c r="E10" s="4" t="s">
        <v>93</v>
      </c>
      <c r="F10" s="7">
        <f t="shared" si="0"/>
        <v>487199.99999999994</v>
      </c>
      <c r="G10" s="7">
        <f t="shared" si="1"/>
        <v>839840</v>
      </c>
      <c r="H10" s="7">
        <f t="shared" si="2"/>
        <v>1160000</v>
      </c>
      <c r="L10" s="7"/>
      <c r="M10" s="7"/>
      <c r="N10" s="7"/>
    </row>
    <row r="11" spans="1:14" ht="43.2" x14ac:dyDescent="0.3">
      <c r="A11" s="2" t="s">
        <v>29</v>
      </c>
      <c r="B11" s="2" t="s">
        <v>18</v>
      </c>
      <c r="C11" s="4" t="s">
        <v>86</v>
      </c>
      <c r="D11" s="4" t="s">
        <v>87</v>
      </c>
      <c r="E11" s="4" t="s">
        <v>94</v>
      </c>
      <c r="F11" s="7">
        <f t="shared" si="0"/>
        <v>463999.99999999994</v>
      </c>
      <c r="G11" s="7">
        <f t="shared" si="1"/>
        <v>822440</v>
      </c>
      <c r="H11" s="7">
        <f t="shared" si="2"/>
        <v>1067200</v>
      </c>
      <c r="L11" s="7"/>
      <c r="M11" s="7"/>
      <c r="N11" s="7"/>
    </row>
    <row r="12" spans="1:14" ht="28.8" x14ac:dyDescent="0.3">
      <c r="A12" s="2" t="s">
        <v>29</v>
      </c>
      <c r="B12" s="2" t="s">
        <v>22</v>
      </c>
      <c r="C12" s="4" t="s">
        <v>89</v>
      </c>
      <c r="D12" s="4" t="s">
        <v>88</v>
      </c>
      <c r="E12" s="4" t="s">
        <v>95</v>
      </c>
      <c r="F12" s="7">
        <f t="shared" si="0"/>
        <v>440799.99999999994</v>
      </c>
      <c r="G12" s="7">
        <f t="shared" si="1"/>
        <v>799240</v>
      </c>
      <c r="H12" s="7">
        <f t="shared" si="2"/>
        <v>1020799.9999999999</v>
      </c>
      <c r="L12" s="7"/>
      <c r="M12" s="7"/>
      <c r="N12" s="7"/>
    </row>
    <row r="13" spans="1:14" ht="43.2" x14ac:dyDescent="0.3">
      <c r="A13" s="2" t="s">
        <v>29</v>
      </c>
      <c r="B13" s="2" t="s">
        <v>26</v>
      </c>
      <c r="C13" s="4" t="s">
        <v>89</v>
      </c>
      <c r="D13" s="4" t="s">
        <v>90</v>
      </c>
      <c r="E13" s="4" t="s">
        <v>96</v>
      </c>
      <c r="F13" s="7">
        <f t="shared" si="0"/>
        <v>440799.99999999994</v>
      </c>
      <c r="G13" s="7">
        <f t="shared" si="1"/>
        <v>773720</v>
      </c>
      <c r="H13" s="7">
        <f t="shared" si="2"/>
        <v>974399.99999999988</v>
      </c>
      <c r="L13" s="7"/>
      <c r="M13" s="7"/>
      <c r="N13" s="7"/>
    </row>
    <row r="14" spans="1:14" ht="43.2" x14ac:dyDescent="0.3">
      <c r="A14" s="2" t="s">
        <v>81</v>
      </c>
      <c r="B14" s="2" t="s">
        <v>6</v>
      </c>
      <c r="C14" s="2" t="s">
        <v>98</v>
      </c>
      <c r="D14" s="2" t="s">
        <v>99</v>
      </c>
      <c r="E14" s="2" t="s">
        <v>108</v>
      </c>
      <c r="F14" s="7">
        <f t="shared" si="0"/>
        <v>160000</v>
      </c>
      <c r="G14" s="7">
        <f t="shared" si="1"/>
        <v>200000</v>
      </c>
      <c r="H14" s="7">
        <f t="shared" si="2"/>
        <v>240000</v>
      </c>
    </row>
    <row r="15" spans="1:14" ht="28.8" x14ac:dyDescent="0.3">
      <c r="A15" s="2" t="s">
        <v>81</v>
      </c>
      <c r="B15" s="2" t="s">
        <v>10</v>
      </c>
      <c r="C15" s="2" t="s">
        <v>100</v>
      </c>
      <c r="D15" s="2" t="s">
        <v>101</v>
      </c>
      <c r="E15" s="2" t="s">
        <v>107</v>
      </c>
      <c r="F15" s="7">
        <f t="shared" si="0"/>
        <v>170000</v>
      </c>
      <c r="G15" s="7">
        <f t="shared" si="1"/>
        <v>210000</v>
      </c>
      <c r="H15" s="7">
        <f t="shared" si="2"/>
        <v>250000</v>
      </c>
    </row>
    <row r="16" spans="1:14" ht="43.2" x14ac:dyDescent="0.3">
      <c r="A16" s="2" t="s">
        <v>81</v>
      </c>
      <c r="B16" s="2" t="s">
        <v>14</v>
      </c>
      <c r="C16" s="2" t="s">
        <v>103</v>
      </c>
      <c r="D16" s="2" t="s">
        <v>102</v>
      </c>
      <c r="E16" s="2" t="s">
        <v>106</v>
      </c>
      <c r="F16" s="7">
        <f t="shared" si="0"/>
        <v>150000</v>
      </c>
      <c r="G16" s="7">
        <f t="shared" si="1"/>
        <v>190000</v>
      </c>
      <c r="H16" s="7">
        <f t="shared" si="2"/>
        <v>230000</v>
      </c>
    </row>
    <row r="17" spans="1:8" ht="43.2" x14ac:dyDescent="0.3">
      <c r="A17" s="2" t="s">
        <v>81</v>
      </c>
      <c r="B17" s="2" t="s">
        <v>18</v>
      </c>
      <c r="C17" s="2" t="s">
        <v>104</v>
      </c>
      <c r="D17" s="2" t="s">
        <v>105</v>
      </c>
      <c r="E17" s="2" t="s">
        <v>109</v>
      </c>
      <c r="F17" s="7">
        <f t="shared" si="0"/>
        <v>140000</v>
      </c>
      <c r="G17" s="7">
        <f t="shared" si="1"/>
        <v>180000</v>
      </c>
      <c r="H17" s="7">
        <f t="shared" si="2"/>
        <v>220000</v>
      </c>
    </row>
    <row r="18" spans="1:8" ht="28.8" x14ac:dyDescent="0.3">
      <c r="A18" s="2" t="s">
        <v>81</v>
      </c>
      <c r="B18" s="2" t="s">
        <v>22</v>
      </c>
      <c r="C18" s="2" t="s">
        <v>111</v>
      </c>
      <c r="D18" s="2" t="s">
        <v>100</v>
      </c>
      <c r="E18" s="2" t="s">
        <v>101</v>
      </c>
      <c r="F18" s="7">
        <f t="shared" si="0"/>
        <v>130000</v>
      </c>
      <c r="G18" s="7">
        <f t="shared" si="1"/>
        <v>170000</v>
      </c>
      <c r="H18" s="7">
        <f t="shared" si="2"/>
        <v>210000</v>
      </c>
    </row>
    <row r="19" spans="1:8" ht="43.2" x14ac:dyDescent="0.3">
      <c r="A19" s="2" t="s">
        <v>81</v>
      </c>
      <c r="B19" s="2" t="s">
        <v>26</v>
      </c>
      <c r="C19" s="2" t="s">
        <v>109</v>
      </c>
      <c r="D19" s="2" t="s">
        <v>110</v>
      </c>
      <c r="E19" s="2" t="s">
        <v>112</v>
      </c>
      <c r="F19" s="7">
        <f t="shared" si="0"/>
        <v>220000</v>
      </c>
      <c r="G19" s="7">
        <f t="shared" si="1"/>
        <v>260000</v>
      </c>
      <c r="H19" s="7">
        <f t="shared" si="2"/>
        <v>300000</v>
      </c>
    </row>
    <row r="20" spans="1:8" ht="43.2" x14ac:dyDescent="0.3">
      <c r="A20" s="2" t="s">
        <v>63</v>
      </c>
      <c r="B20" s="2" t="s">
        <v>6</v>
      </c>
      <c r="C20" s="2" t="s">
        <v>130</v>
      </c>
      <c r="D20" s="2" t="s">
        <v>129</v>
      </c>
      <c r="E20" s="2" t="s">
        <v>146</v>
      </c>
      <c r="F20" s="7">
        <f t="shared" si="0"/>
        <v>117440</v>
      </c>
      <c r="G20" s="7">
        <f t="shared" si="1"/>
        <v>161480</v>
      </c>
      <c r="H20" s="7">
        <f t="shared" si="2"/>
        <v>205520</v>
      </c>
    </row>
    <row r="21" spans="1:8" ht="28.8" x14ac:dyDescent="0.3">
      <c r="A21" s="2" t="s">
        <v>63</v>
      </c>
      <c r="B21" s="2" t="s">
        <v>10</v>
      </c>
      <c r="C21" s="2" t="s">
        <v>131</v>
      </c>
      <c r="D21" s="2" t="s">
        <v>132</v>
      </c>
      <c r="E21" s="2" t="s">
        <v>133</v>
      </c>
      <c r="F21" s="7">
        <f t="shared" si="0"/>
        <v>124780</v>
      </c>
      <c r="G21" s="7">
        <f t="shared" si="1"/>
        <v>168820</v>
      </c>
      <c r="H21" s="7">
        <f t="shared" si="2"/>
        <v>212860</v>
      </c>
    </row>
    <row r="22" spans="1:8" ht="43.2" x14ac:dyDescent="0.3">
      <c r="A22" s="2" t="s">
        <v>63</v>
      </c>
      <c r="B22" s="2" t="s">
        <v>14</v>
      </c>
      <c r="C22" s="2" t="s">
        <v>135</v>
      </c>
      <c r="D22" s="2" t="s">
        <v>136</v>
      </c>
      <c r="E22" s="2" t="s">
        <v>134</v>
      </c>
      <c r="F22" s="7">
        <f t="shared" si="0"/>
        <v>110100</v>
      </c>
      <c r="G22" s="7">
        <f t="shared" si="1"/>
        <v>154140</v>
      </c>
      <c r="H22" s="7">
        <f t="shared" si="2"/>
        <v>198180</v>
      </c>
    </row>
    <row r="23" spans="1:8" ht="43.2" x14ac:dyDescent="0.3">
      <c r="A23" s="2" t="s">
        <v>63</v>
      </c>
      <c r="B23" s="2" t="s">
        <v>18</v>
      </c>
      <c r="C23" s="2" t="s">
        <v>137</v>
      </c>
      <c r="D23" s="2" t="s">
        <v>138</v>
      </c>
      <c r="E23" s="2" t="s">
        <v>139</v>
      </c>
      <c r="F23" s="7">
        <f t="shared" si="0"/>
        <v>102760</v>
      </c>
      <c r="G23" s="7">
        <f t="shared" si="1"/>
        <v>146800</v>
      </c>
      <c r="H23" s="7">
        <f t="shared" si="2"/>
        <v>190840</v>
      </c>
    </row>
    <row r="24" spans="1:8" ht="28.8" x14ac:dyDescent="0.3">
      <c r="A24" s="2" t="s">
        <v>63</v>
      </c>
      <c r="B24" s="2" t="s">
        <v>22</v>
      </c>
      <c r="C24" s="2" t="s">
        <v>140</v>
      </c>
      <c r="D24" s="2" t="s">
        <v>141</v>
      </c>
      <c r="E24" s="2" t="s">
        <v>142</v>
      </c>
      <c r="F24" s="7">
        <f t="shared" si="0"/>
        <v>95420</v>
      </c>
      <c r="G24" s="7">
        <f t="shared" si="1"/>
        <v>139460</v>
      </c>
      <c r="H24" s="7">
        <f t="shared" si="2"/>
        <v>183500</v>
      </c>
    </row>
    <row r="25" spans="1:8" ht="43.2" x14ac:dyDescent="0.3">
      <c r="A25" s="2" t="s">
        <v>63</v>
      </c>
      <c r="B25" s="2" t="s">
        <v>26</v>
      </c>
      <c r="C25" s="2" t="s">
        <v>134</v>
      </c>
      <c r="D25" s="2" t="s">
        <v>144</v>
      </c>
      <c r="E25" s="2" t="s">
        <v>143</v>
      </c>
      <c r="F25" s="7">
        <f t="shared" si="0"/>
        <v>198180</v>
      </c>
      <c r="G25" s="7">
        <f t="shared" si="1"/>
        <v>234880</v>
      </c>
      <c r="H25" s="7">
        <f t="shared" si="2"/>
        <v>271580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4693-AC61-4998-BB0F-FB332132732D}">
  <dimension ref="A1:N25"/>
  <sheetViews>
    <sheetView workbookViewId="0">
      <selection activeCell="F8" sqref="F8"/>
    </sheetView>
  </sheetViews>
  <sheetFormatPr defaultRowHeight="14.4" x14ac:dyDescent="0.3"/>
  <cols>
    <col min="3" max="5" width="0" hidden="1" customWidth="1"/>
    <col min="6" max="7" width="13.109375" bestFit="1" customWidth="1"/>
    <col min="8" max="8" width="13.109375" customWidth="1"/>
    <col min="9" max="9" width="18.44140625" customWidth="1"/>
    <col min="10" max="10" width="22.88671875" customWidth="1"/>
    <col min="11" max="11" width="13.33203125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/>
      <c r="J1" s="1"/>
      <c r="K1" s="1"/>
      <c r="L1" s="1"/>
      <c r="M1" s="1"/>
      <c r="N1" s="1"/>
    </row>
    <row r="2" spans="1:14" ht="43.2" x14ac:dyDescent="0.3">
      <c r="A2" s="2" t="s">
        <v>5</v>
      </c>
      <c r="B2" s="2" t="s">
        <v>6</v>
      </c>
      <c r="C2" s="3" t="s">
        <v>113</v>
      </c>
      <c r="D2" s="3" t="s">
        <v>118</v>
      </c>
      <c r="E2" s="3" t="s">
        <v>117</v>
      </c>
      <c r="F2" s="6">
        <f>IF(ISNUMBER(SEARCH("INR", C2)),
   VALUE(SUBSTITUTE(SUBSTITUTE(C2, "INR", ""), "lakh", "") * IF(ISNUMBER(SEARCH("lakh", C2)), 100000, 1)) * 0.0091,
   IF(ISNUMBER(SEARCH("AED", C2)),
   VALUE(SUBSTITUTE(C2, "AED", "")) * 0.22,
   IF(ISNUMBER(SEARCH("$", C2)),
   VALUE(SUBSTITUTE(C2, "$", "")) * 0.81,
   IF(ISNUMBER(SEARCH("GBP", C2)),
   VALUE(SUBSTITUTE(C2, "GBP", "")) * 1,
   VALUE(C2)))))</f>
        <v>4550</v>
      </c>
      <c r="G2" s="6">
        <f>IF(ISNUMBER(SEARCH("INR", D2)),
   VALUE(SUBSTITUTE(SUBSTITUTE(D2, "INR", ""), "lakh", "") * IF(ISNUMBER(SEARCH("lakh", D2)), 100000, 1)) * 0.0091,
   IF(ISNUMBER(SEARCH("AED", D2)),
   VALUE(SUBSTITUTE(D2, "AED", "")) * 0.22,
   IF(ISNUMBER(SEARCH("$", D2)),
   VALUE(SUBSTITUTE(D2, "$", "")) * 0.81,
   IF(ISNUMBER(SEARCH("GBP", D2)),
   VALUE(SUBSTITUTE(D2, "GBP", "")) * 1,
   VALUE(D2)))))</f>
        <v>10920</v>
      </c>
      <c r="H2" s="6">
        <f>IF(ISNUMBER(SEARCH("INR", E2)),
   VALUE(SUBSTITUTE(SUBSTITUTE(E2, "INR", ""), "lakh", "") * IF(ISNUMBER(SEARCH("lakh", E2)), 100000, 1)) * 0.0091,
   IF(ISNUMBER(SEARCH("AED", E2)),
   VALUE(SUBSTITUTE(E2, "AED", "")) * 0.22,
   IF(ISNUMBER(SEARCH("$", E2)),
   VALUE(SUBSTITUTE(E2, "$", "")) * 0.81,
   IF(ISNUMBER(SEARCH("GBP", E2)),
   VALUE(SUBSTITUTE(E2, "GBP", "")) * 1,
   VALUE(E2)))))</f>
        <v>22750</v>
      </c>
    </row>
    <row r="3" spans="1:14" ht="28.8" x14ac:dyDescent="0.3">
      <c r="A3" s="2" t="s">
        <v>5</v>
      </c>
      <c r="B3" s="2" t="s">
        <v>10</v>
      </c>
      <c r="C3" s="3" t="s">
        <v>114</v>
      </c>
      <c r="D3" s="3" t="s">
        <v>115</v>
      </c>
      <c r="E3" s="3" t="s">
        <v>116</v>
      </c>
      <c r="F3" s="6">
        <f t="shared" ref="F3:F25" si="0">IF(ISNUMBER(SEARCH("INR", C3)),
   VALUE(SUBSTITUTE(SUBSTITUTE(C3, "INR", ""), "lakh", "") * IF(ISNUMBER(SEARCH("lakh", C3)), 100000, 1)) * 0.0091,
   IF(ISNUMBER(SEARCH("AED", C3)),
   VALUE(SUBSTITUTE(C3, "AED", "")) * 0.22,
   IF(ISNUMBER(SEARCH("$", C3)),
   VALUE(SUBSTITUTE(C3, "$", "")) * 0.81,
   IF(ISNUMBER(SEARCH("GBP", C3)),
   VALUE(SUBSTITUTE(C3, "GBP", "")) * 1,
   VALUE(C3)))))</f>
        <v>6370</v>
      </c>
      <c r="G3" s="6">
        <f t="shared" ref="G3:G25" si="1">IF(ISNUMBER(SEARCH("INR", D3)),
   VALUE(SUBSTITUTE(SUBSTITUTE(D3, "INR", ""), "lakh", "") * IF(ISNUMBER(SEARCH("lakh", D3)), 100000, 1)) * 0.0091,
   IF(ISNUMBER(SEARCH("AED", D3)),
   VALUE(SUBSTITUTE(D3, "AED", "")) * 0.22,
   IF(ISNUMBER(SEARCH("$", D3)),
   VALUE(SUBSTITUTE(D3, "$", "")) * 0.81,
   IF(ISNUMBER(SEARCH("GBP", D3)),
   VALUE(SUBSTITUTE(D3, "GBP", "")) * 1,
   VALUE(D3)))))</f>
        <v>12740</v>
      </c>
      <c r="H3" s="6">
        <f t="shared" ref="H3:H25" si="2">IF(ISNUMBER(SEARCH("INR", E3)),
   VALUE(SUBSTITUTE(SUBSTITUTE(E3, "INR", ""), "lakh", "") * IF(ISNUMBER(SEARCH("lakh", E3)), 100000, 1)) * 0.0091,
   IF(ISNUMBER(SEARCH("AED", E3)),
   VALUE(SUBSTITUTE(E3, "AED", "")) * 0.22,
   IF(ISNUMBER(SEARCH("$", E3)),
   VALUE(SUBSTITUTE(E3, "$", "")) * 0.81,
   IF(ISNUMBER(SEARCH("GBP", E3)),
   VALUE(SUBSTITUTE(E3, "GBP", "")) * 1,
   VALUE(E3)))))</f>
        <v>20930</v>
      </c>
    </row>
    <row r="4" spans="1:14" ht="43.2" x14ac:dyDescent="0.3">
      <c r="A4" s="2" t="s">
        <v>5</v>
      </c>
      <c r="B4" s="2" t="s">
        <v>14</v>
      </c>
      <c r="C4" s="3" t="s">
        <v>125</v>
      </c>
      <c r="D4" s="3" t="s">
        <v>119</v>
      </c>
      <c r="E4" s="3" t="s">
        <v>120</v>
      </c>
      <c r="F4" s="6">
        <f t="shared" si="0"/>
        <v>5460</v>
      </c>
      <c r="G4" s="6">
        <f t="shared" si="1"/>
        <v>18200</v>
      </c>
      <c r="H4" s="6">
        <f t="shared" si="2"/>
        <v>40950</v>
      </c>
    </row>
    <row r="5" spans="1:14" ht="43.2" x14ac:dyDescent="0.3">
      <c r="A5" s="2" t="s">
        <v>5</v>
      </c>
      <c r="B5" s="2" t="s">
        <v>18</v>
      </c>
      <c r="C5" s="3" t="s">
        <v>128</v>
      </c>
      <c r="D5" s="3" t="s">
        <v>127</v>
      </c>
      <c r="E5" s="3" t="s">
        <v>121</v>
      </c>
      <c r="F5" s="6">
        <f t="shared" si="0"/>
        <v>4095</v>
      </c>
      <c r="G5" s="6">
        <f t="shared" si="1"/>
        <v>42770</v>
      </c>
      <c r="H5" s="6">
        <f t="shared" si="2"/>
        <v>16380</v>
      </c>
    </row>
    <row r="6" spans="1:14" ht="28.8" x14ac:dyDescent="0.3">
      <c r="A6" s="2" t="s">
        <v>5</v>
      </c>
      <c r="B6" s="2" t="s">
        <v>22</v>
      </c>
      <c r="C6" s="3" t="s">
        <v>125</v>
      </c>
      <c r="D6" s="3" t="s">
        <v>126</v>
      </c>
      <c r="E6" s="3" t="s">
        <v>122</v>
      </c>
      <c r="F6" s="6">
        <f t="shared" si="0"/>
        <v>5460</v>
      </c>
      <c r="G6" s="6">
        <f t="shared" si="1"/>
        <v>20020</v>
      </c>
      <c r="H6" s="6">
        <f t="shared" si="2"/>
        <v>27300</v>
      </c>
    </row>
    <row r="7" spans="1:14" ht="43.2" x14ac:dyDescent="0.3">
      <c r="A7" s="2" t="s">
        <v>5</v>
      </c>
      <c r="B7" s="2" t="s">
        <v>26</v>
      </c>
      <c r="C7" s="3" t="s">
        <v>121</v>
      </c>
      <c r="D7" s="3" t="s">
        <v>124</v>
      </c>
      <c r="E7" s="3" t="s">
        <v>123</v>
      </c>
      <c r="F7" s="6">
        <f t="shared" si="0"/>
        <v>16380</v>
      </c>
      <c r="G7" s="6">
        <f t="shared" si="1"/>
        <v>36400</v>
      </c>
      <c r="H7" s="6">
        <f t="shared" si="2"/>
        <v>47775</v>
      </c>
    </row>
    <row r="8" spans="1:14" ht="43.2" x14ac:dyDescent="0.3">
      <c r="A8" s="2" t="s">
        <v>29</v>
      </c>
      <c r="B8" s="2" t="s">
        <v>6</v>
      </c>
      <c r="C8" s="4" t="s">
        <v>145</v>
      </c>
      <c r="D8" s="4" t="s">
        <v>82</v>
      </c>
      <c r="E8" s="4" t="s">
        <v>91</v>
      </c>
      <c r="F8" s="6">
        <f t="shared" si="0"/>
        <v>121500.00000000001</v>
      </c>
      <c r="G8" s="6">
        <f t="shared" si="1"/>
        <v>223357.50000000003</v>
      </c>
      <c r="H8" s="6">
        <f t="shared" si="2"/>
        <v>324000</v>
      </c>
    </row>
    <row r="9" spans="1:14" ht="28.8" x14ac:dyDescent="0.3">
      <c r="A9" s="2" t="s">
        <v>29</v>
      </c>
      <c r="B9" s="2" t="s">
        <v>10</v>
      </c>
      <c r="C9" s="4" t="s">
        <v>97</v>
      </c>
      <c r="D9" s="4" t="s">
        <v>83</v>
      </c>
      <c r="E9" s="4" t="s">
        <v>92</v>
      </c>
      <c r="F9" s="6">
        <f t="shared" si="0"/>
        <v>89100</v>
      </c>
      <c r="G9" s="6">
        <f t="shared" si="1"/>
        <v>160380</v>
      </c>
      <c r="H9" s="6">
        <f t="shared" si="2"/>
        <v>210600</v>
      </c>
    </row>
    <row r="10" spans="1:14" ht="43.2" x14ac:dyDescent="0.3">
      <c r="A10" s="2" t="s">
        <v>29</v>
      </c>
      <c r="B10" s="2" t="s">
        <v>14</v>
      </c>
      <c r="C10" s="4" t="s">
        <v>85</v>
      </c>
      <c r="D10" s="4" t="s">
        <v>84</v>
      </c>
      <c r="E10" s="4" t="s">
        <v>93</v>
      </c>
      <c r="F10" s="6">
        <f t="shared" si="0"/>
        <v>85050</v>
      </c>
      <c r="G10" s="6">
        <f t="shared" si="1"/>
        <v>146610</v>
      </c>
      <c r="H10" s="6">
        <f t="shared" si="2"/>
        <v>202500</v>
      </c>
    </row>
    <row r="11" spans="1:14" ht="43.2" x14ac:dyDescent="0.3">
      <c r="A11" s="2" t="s">
        <v>29</v>
      </c>
      <c r="B11" s="2" t="s">
        <v>18</v>
      </c>
      <c r="C11" s="4" t="s">
        <v>86</v>
      </c>
      <c r="D11" s="4" t="s">
        <v>87</v>
      </c>
      <c r="E11" s="4" t="s">
        <v>94</v>
      </c>
      <c r="F11" s="6">
        <f t="shared" si="0"/>
        <v>81000</v>
      </c>
      <c r="G11" s="6">
        <f t="shared" si="1"/>
        <v>143572.5</v>
      </c>
      <c r="H11" s="6">
        <f t="shared" si="2"/>
        <v>186300</v>
      </c>
    </row>
    <row r="12" spans="1:14" ht="28.8" x14ac:dyDescent="0.3">
      <c r="A12" s="2" t="s">
        <v>29</v>
      </c>
      <c r="B12" s="2" t="s">
        <v>22</v>
      </c>
      <c r="C12" s="4" t="s">
        <v>89</v>
      </c>
      <c r="D12" s="4" t="s">
        <v>88</v>
      </c>
      <c r="E12" s="4" t="s">
        <v>95</v>
      </c>
      <c r="F12" s="6">
        <f t="shared" si="0"/>
        <v>76950</v>
      </c>
      <c r="G12" s="6">
        <f t="shared" si="1"/>
        <v>139522.5</v>
      </c>
      <c r="H12" s="6">
        <f t="shared" si="2"/>
        <v>178200</v>
      </c>
    </row>
    <row r="13" spans="1:14" ht="43.2" x14ac:dyDescent="0.3">
      <c r="A13" s="2" t="s">
        <v>29</v>
      </c>
      <c r="B13" s="2" t="s">
        <v>26</v>
      </c>
      <c r="C13" s="4" t="s">
        <v>89</v>
      </c>
      <c r="D13" s="4" t="s">
        <v>90</v>
      </c>
      <c r="E13" s="4" t="s">
        <v>96</v>
      </c>
      <c r="F13" s="6">
        <f t="shared" si="0"/>
        <v>76950</v>
      </c>
      <c r="G13" s="6">
        <f t="shared" si="1"/>
        <v>135067.5</v>
      </c>
      <c r="H13" s="6">
        <f t="shared" si="2"/>
        <v>170100</v>
      </c>
    </row>
    <row r="14" spans="1:14" ht="43.2" x14ac:dyDescent="0.3">
      <c r="A14" s="2" t="s">
        <v>81</v>
      </c>
      <c r="B14" s="2" t="s">
        <v>6</v>
      </c>
      <c r="C14" s="2" t="s">
        <v>98</v>
      </c>
      <c r="D14" s="2" t="s">
        <v>99</v>
      </c>
      <c r="E14" s="2" t="s">
        <v>108</v>
      </c>
      <c r="F14" s="6">
        <f t="shared" si="0"/>
        <v>35200</v>
      </c>
      <c r="G14" s="6">
        <f t="shared" si="1"/>
        <v>44000</v>
      </c>
      <c r="H14" s="6">
        <f t="shared" si="2"/>
        <v>52800</v>
      </c>
    </row>
    <row r="15" spans="1:14" ht="28.8" x14ac:dyDescent="0.3">
      <c r="A15" s="2" t="s">
        <v>81</v>
      </c>
      <c r="B15" s="2" t="s">
        <v>10</v>
      </c>
      <c r="C15" s="2" t="s">
        <v>100</v>
      </c>
      <c r="D15" s="2" t="s">
        <v>101</v>
      </c>
      <c r="E15" s="2" t="s">
        <v>107</v>
      </c>
      <c r="F15" s="6">
        <f t="shared" si="0"/>
        <v>37400</v>
      </c>
      <c r="G15" s="6">
        <f t="shared" si="1"/>
        <v>46200</v>
      </c>
      <c r="H15" s="6">
        <f t="shared" si="2"/>
        <v>55000</v>
      </c>
    </row>
    <row r="16" spans="1:14" ht="43.2" x14ac:dyDescent="0.3">
      <c r="A16" s="2" t="s">
        <v>81</v>
      </c>
      <c r="B16" s="2" t="s">
        <v>14</v>
      </c>
      <c r="C16" s="2" t="s">
        <v>103</v>
      </c>
      <c r="D16" s="2" t="s">
        <v>102</v>
      </c>
      <c r="E16" s="2" t="s">
        <v>106</v>
      </c>
      <c r="F16" s="6">
        <f t="shared" si="0"/>
        <v>33000</v>
      </c>
      <c r="G16" s="6">
        <f t="shared" si="1"/>
        <v>41800</v>
      </c>
      <c r="H16" s="6">
        <f t="shared" si="2"/>
        <v>50600</v>
      </c>
    </row>
    <row r="17" spans="1:8" ht="43.2" x14ac:dyDescent="0.3">
      <c r="A17" s="2" t="s">
        <v>81</v>
      </c>
      <c r="B17" s="2" t="s">
        <v>18</v>
      </c>
      <c r="C17" s="2" t="s">
        <v>104</v>
      </c>
      <c r="D17" s="2" t="s">
        <v>105</v>
      </c>
      <c r="E17" s="2" t="s">
        <v>109</v>
      </c>
      <c r="F17" s="6">
        <f t="shared" si="0"/>
        <v>30800</v>
      </c>
      <c r="G17" s="6">
        <f t="shared" si="1"/>
        <v>39600</v>
      </c>
      <c r="H17" s="6">
        <f t="shared" si="2"/>
        <v>48400</v>
      </c>
    </row>
    <row r="18" spans="1:8" ht="28.8" x14ac:dyDescent="0.3">
      <c r="A18" s="2" t="s">
        <v>81</v>
      </c>
      <c r="B18" s="2" t="s">
        <v>22</v>
      </c>
      <c r="C18" s="2" t="s">
        <v>111</v>
      </c>
      <c r="D18" s="2" t="s">
        <v>100</v>
      </c>
      <c r="E18" s="2" t="s">
        <v>101</v>
      </c>
      <c r="F18" s="6">
        <f t="shared" si="0"/>
        <v>28600</v>
      </c>
      <c r="G18" s="6">
        <f t="shared" si="1"/>
        <v>37400</v>
      </c>
      <c r="H18" s="6">
        <f t="shared" si="2"/>
        <v>46200</v>
      </c>
    </row>
    <row r="19" spans="1:8" ht="43.2" x14ac:dyDescent="0.3">
      <c r="A19" s="2" t="s">
        <v>81</v>
      </c>
      <c r="B19" s="2" t="s">
        <v>26</v>
      </c>
      <c r="C19" s="2" t="s">
        <v>109</v>
      </c>
      <c r="D19" s="2" t="s">
        <v>110</v>
      </c>
      <c r="E19" s="2" t="s">
        <v>112</v>
      </c>
      <c r="F19" s="6">
        <f t="shared" si="0"/>
        <v>48400</v>
      </c>
      <c r="G19" s="6">
        <f t="shared" si="1"/>
        <v>57200</v>
      </c>
      <c r="H19" s="6">
        <f t="shared" si="2"/>
        <v>66000</v>
      </c>
    </row>
    <row r="20" spans="1:8" ht="43.2" x14ac:dyDescent="0.3">
      <c r="A20" s="2" t="s">
        <v>63</v>
      </c>
      <c r="B20" s="2" t="s">
        <v>6</v>
      </c>
      <c r="C20" s="2" t="s">
        <v>130</v>
      </c>
      <c r="D20" s="2" t="s">
        <v>129</v>
      </c>
      <c r="E20" s="2" t="s">
        <v>146</v>
      </c>
      <c r="F20" s="6">
        <f t="shared" si="0"/>
        <v>32000</v>
      </c>
      <c r="G20" s="6">
        <f t="shared" si="1"/>
        <v>44000</v>
      </c>
      <c r="H20" s="6">
        <f t="shared" si="2"/>
        <v>56000</v>
      </c>
    </row>
    <row r="21" spans="1:8" ht="28.8" x14ac:dyDescent="0.3">
      <c r="A21" s="2" t="s">
        <v>63</v>
      </c>
      <c r="B21" s="2" t="s">
        <v>10</v>
      </c>
      <c r="C21" s="2" t="s">
        <v>131</v>
      </c>
      <c r="D21" s="2" t="s">
        <v>132</v>
      </c>
      <c r="E21" s="2" t="s">
        <v>133</v>
      </c>
      <c r="F21" s="6">
        <f t="shared" si="0"/>
        <v>34000</v>
      </c>
      <c r="G21" s="6">
        <f t="shared" si="1"/>
        <v>46000</v>
      </c>
      <c r="H21" s="6">
        <f t="shared" si="2"/>
        <v>58000</v>
      </c>
    </row>
    <row r="22" spans="1:8" ht="43.2" x14ac:dyDescent="0.3">
      <c r="A22" s="2" t="s">
        <v>63</v>
      </c>
      <c r="B22" s="2" t="s">
        <v>14</v>
      </c>
      <c r="C22" s="2" t="s">
        <v>135</v>
      </c>
      <c r="D22" s="2" t="s">
        <v>136</v>
      </c>
      <c r="E22" s="2" t="s">
        <v>134</v>
      </c>
      <c r="F22" s="6">
        <f t="shared" si="0"/>
        <v>30000</v>
      </c>
      <c r="G22" s="6">
        <f t="shared" si="1"/>
        <v>42000</v>
      </c>
      <c r="H22" s="6">
        <f t="shared" si="2"/>
        <v>54000</v>
      </c>
    </row>
    <row r="23" spans="1:8" ht="43.2" x14ac:dyDescent="0.3">
      <c r="A23" s="2" t="s">
        <v>63</v>
      </c>
      <c r="B23" s="2" t="s">
        <v>18</v>
      </c>
      <c r="C23" s="2" t="s">
        <v>137</v>
      </c>
      <c r="D23" s="2" t="s">
        <v>138</v>
      </c>
      <c r="E23" s="2" t="s">
        <v>139</v>
      </c>
      <c r="F23" s="6">
        <f t="shared" si="0"/>
        <v>28000</v>
      </c>
      <c r="G23" s="6">
        <f t="shared" si="1"/>
        <v>40000</v>
      </c>
      <c r="H23" s="6">
        <f t="shared" si="2"/>
        <v>52000</v>
      </c>
    </row>
    <row r="24" spans="1:8" ht="28.8" x14ac:dyDescent="0.3">
      <c r="A24" s="2" t="s">
        <v>63</v>
      </c>
      <c r="B24" s="2" t="s">
        <v>22</v>
      </c>
      <c r="C24" s="2" t="s">
        <v>140</v>
      </c>
      <c r="D24" s="2" t="s">
        <v>141</v>
      </c>
      <c r="E24" s="2" t="s">
        <v>142</v>
      </c>
      <c r="F24" s="6">
        <f t="shared" si="0"/>
        <v>26000</v>
      </c>
      <c r="G24" s="6">
        <f t="shared" si="1"/>
        <v>38000</v>
      </c>
      <c r="H24" s="6">
        <f t="shared" si="2"/>
        <v>50000</v>
      </c>
    </row>
    <row r="25" spans="1:8" ht="43.2" x14ac:dyDescent="0.3">
      <c r="A25" s="2" t="s">
        <v>63</v>
      </c>
      <c r="B25" s="2" t="s">
        <v>26</v>
      </c>
      <c r="C25" s="2" t="s">
        <v>134</v>
      </c>
      <c r="D25" s="2" t="s">
        <v>144</v>
      </c>
      <c r="E25" s="2" t="s">
        <v>143</v>
      </c>
      <c r="F25" s="6">
        <f t="shared" si="0"/>
        <v>54000</v>
      </c>
      <c r="G25" s="6">
        <f t="shared" si="1"/>
        <v>64000</v>
      </c>
      <c r="H25" s="6">
        <f t="shared" si="2"/>
        <v>74000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2754-16C4-416A-BFFE-EDFAE28E893B}">
  <dimension ref="A1:E25"/>
  <sheetViews>
    <sheetView workbookViewId="0">
      <selection activeCell="D29" sqref="D29"/>
    </sheetView>
  </sheetViews>
  <sheetFormatPr defaultRowHeight="14.4" x14ac:dyDescent="0.3"/>
  <cols>
    <col min="1" max="1" width="10.44140625" bestFit="1" customWidth="1"/>
    <col min="2" max="2" width="17.88671875" bestFit="1" customWidth="1"/>
    <col min="3" max="3" width="27.77734375" customWidth="1"/>
    <col min="4" max="4" width="26.6640625" customWidth="1"/>
    <col min="5" max="5" width="26.5546875" customWidth="1"/>
  </cols>
  <sheetData>
    <row r="1" spans="1:5" x14ac:dyDescent="0.3">
      <c r="A1" t="s">
        <v>0</v>
      </c>
      <c r="B1" t="s">
        <v>1</v>
      </c>
      <c r="C1" t="s">
        <v>167</v>
      </c>
      <c r="D1" t="s">
        <v>168</v>
      </c>
      <c r="E1" t="s">
        <v>169</v>
      </c>
    </row>
    <row r="2" spans="1:5" x14ac:dyDescent="0.3">
      <c r="A2" t="s">
        <v>5</v>
      </c>
      <c r="B2" t="s">
        <v>6</v>
      </c>
      <c r="C2" s="5">
        <v>5850</v>
      </c>
      <c r="D2" s="5">
        <v>12330</v>
      </c>
      <c r="E2" s="5">
        <v>23250</v>
      </c>
    </row>
    <row r="3" spans="1:5" x14ac:dyDescent="0.3">
      <c r="A3" t="s">
        <v>5</v>
      </c>
      <c r="B3" t="s">
        <v>10</v>
      </c>
      <c r="C3" s="5">
        <v>7770</v>
      </c>
      <c r="D3" s="5">
        <v>14010</v>
      </c>
      <c r="E3" s="5">
        <v>21570</v>
      </c>
    </row>
    <row r="4" spans="1:5" x14ac:dyDescent="0.3">
      <c r="A4" t="s">
        <v>5</v>
      </c>
      <c r="B4" t="s">
        <v>14</v>
      </c>
      <c r="C4" s="5">
        <v>6810</v>
      </c>
      <c r="D4" s="5">
        <v>19050</v>
      </c>
      <c r="E4" s="5">
        <v>40050</v>
      </c>
    </row>
    <row r="5" spans="1:5" x14ac:dyDescent="0.3">
      <c r="A5" t="s">
        <v>5</v>
      </c>
      <c r="B5" t="s">
        <v>18</v>
      </c>
      <c r="C5" s="5">
        <v>5280</v>
      </c>
      <c r="D5" s="5">
        <v>41730</v>
      </c>
      <c r="E5" s="5">
        <v>17370</v>
      </c>
    </row>
    <row r="6" spans="1:5" x14ac:dyDescent="0.3">
      <c r="A6" t="s">
        <v>5</v>
      </c>
      <c r="B6" t="s">
        <v>22</v>
      </c>
      <c r="C6" s="5">
        <v>6810</v>
      </c>
      <c r="D6" s="5">
        <v>20730</v>
      </c>
      <c r="E6" s="5">
        <v>27450</v>
      </c>
    </row>
    <row r="7" spans="1:5" x14ac:dyDescent="0.3">
      <c r="A7" t="s">
        <v>5</v>
      </c>
      <c r="B7" t="s">
        <v>26</v>
      </c>
      <c r="C7" s="5">
        <v>17370</v>
      </c>
      <c r="D7" s="5">
        <v>35850</v>
      </c>
      <c r="E7" s="5">
        <v>46350</v>
      </c>
    </row>
    <row r="8" spans="1:5" x14ac:dyDescent="0.3">
      <c r="A8" t="s">
        <v>29</v>
      </c>
      <c r="B8" t="s">
        <v>6</v>
      </c>
      <c r="C8" s="5">
        <v>119979</v>
      </c>
      <c r="D8" s="5">
        <v>204693.25</v>
      </c>
      <c r="E8" s="5">
        <v>285455.75</v>
      </c>
    </row>
    <row r="9" spans="1:5" x14ac:dyDescent="0.3">
      <c r="A9" t="s">
        <v>29</v>
      </c>
      <c r="B9" t="s">
        <v>10</v>
      </c>
      <c r="C9" s="5">
        <v>89579</v>
      </c>
      <c r="D9" s="5">
        <v>153813</v>
      </c>
      <c r="E9" s="5">
        <v>194455.75</v>
      </c>
    </row>
    <row r="10" spans="1:5" x14ac:dyDescent="0.3">
      <c r="A10" t="s">
        <v>29</v>
      </c>
      <c r="B10" t="s">
        <v>14</v>
      </c>
      <c r="C10" s="5">
        <v>85779</v>
      </c>
      <c r="D10" s="5">
        <v>142253</v>
      </c>
      <c r="E10" s="5">
        <v>187955.75</v>
      </c>
    </row>
    <row r="11" spans="1:5" x14ac:dyDescent="0.3">
      <c r="A11" t="s">
        <v>29</v>
      </c>
      <c r="B11" t="s">
        <v>18</v>
      </c>
      <c r="C11" s="5">
        <v>81979</v>
      </c>
      <c r="D11" s="5">
        <v>139703</v>
      </c>
      <c r="E11" s="5">
        <v>174955.75</v>
      </c>
    </row>
    <row r="12" spans="1:5" x14ac:dyDescent="0.3">
      <c r="A12" t="s">
        <v>29</v>
      </c>
      <c r="B12" t="s">
        <v>22</v>
      </c>
      <c r="C12" s="5">
        <v>78179</v>
      </c>
      <c r="D12" s="5">
        <v>136303</v>
      </c>
      <c r="E12" s="5">
        <v>168455.75</v>
      </c>
    </row>
    <row r="13" spans="1:5" x14ac:dyDescent="0.3">
      <c r="A13" t="s">
        <v>29</v>
      </c>
      <c r="B13" t="s">
        <v>26</v>
      </c>
      <c r="C13" s="5">
        <v>78179</v>
      </c>
      <c r="D13" s="5">
        <v>132563</v>
      </c>
      <c r="E13" s="5">
        <v>161955.75</v>
      </c>
    </row>
    <row r="14" spans="1:5" x14ac:dyDescent="0.3">
      <c r="A14" t="s">
        <v>81</v>
      </c>
      <c r="B14" t="s">
        <v>6</v>
      </c>
      <c r="C14" s="5">
        <v>43520</v>
      </c>
      <c r="D14" s="5">
        <v>54400.000000000007</v>
      </c>
      <c r="E14" s="5">
        <v>65280.000000000007</v>
      </c>
    </row>
    <row r="15" spans="1:5" x14ac:dyDescent="0.3">
      <c r="A15" t="s">
        <v>81</v>
      </c>
      <c r="B15" t="s">
        <v>10</v>
      </c>
      <c r="C15" s="5">
        <v>46240</v>
      </c>
      <c r="D15" s="5">
        <v>57120.000000000007</v>
      </c>
      <c r="E15" s="5">
        <v>68000</v>
      </c>
    </row>
    <row r="16" spans="1:5" x14ac:dyDescent="0.3">
      <c r="A16" t="s">
        <v>81</v>
      </c>
      <c r="B16" t="s">
        <v>14</v>
      </c>
      <c r="C16" s="5">
        <v>40800</v>
      </c>
      <c r="D16" s="5">
        <v>51680.000000000007</v>
      </c>
      <c r="E16" s="5">
        <v>62560.000000000007</v>
      </c>
    </row>
    <row r="17" spans="1:5" x14ac:dyDescent="0.3">
      <c r="A17" t="s">
        <v>81</v>
      </c>
      <c r="B17" t="s">
        <v>18</v>
      </c>
      <c r="C17" s="5">
        <v>38080</v>
      </c>
      <c r="D17" s="5">
        <v>48960</v>
      </c>
      <c r="E17" s="5">
        <v>59840.000000000007</v>
      </c>
    </row>
    <row r="18" spans="1:5" x14ac:dyDescent="0.3">
      <c r="A18" t="s">
        <v>81</v>
      </c>
      <c r="B18" t="s">
        <v>22</v>
      </c>
      <c r="C18" s="5">
        <v>35360</v>
      </c>
      <c r="D18" s="5">
        <v>46240</v>
      </c>
      <c r="E18" s="5">
        <v>57120.000000000007</v>
      </c>
    </row>
    <row r="19" spans="1:5" x14ac:dyDescent="0.3">
      <c r="A19" t="s">
        <v>81</v>
      </c>
      <c r="B19" t="s">
        <v>26</v>
      </c>
      <c r="C19" s="5">
        <v>59840.000000000007</v>
      </c>
      <c r="D19" s="5">
        <v>70720</v>
      </c>
      <c r="E19" s="5">
        <v>81600</v>
      </c>
    </row>
    <row r="20" spans="1:5" x14ac:dyDescent="0.3">
      <c r="A20" t="s">
        <v>63</v>
      </c>
      <c r="B20" t="s">
        <v>6</v>
      </c>
      <c r="C20" s="5">
        <v>34861.360000000001</v>
      </c>
      <c r="D20" s="5">
        <v>46765.36</v>
      </c>
      <c r="E20" s="5">
        <v>57248.32</v>
      </c>
    </row>
    <row r="21" spans="1:5" x14ac:dyDescent="0.3">
      <c r="A21" t="s">
        <v>63</v>
      </c>
      <c r="B21" t="s">
        <v>10</v>
      </c>
      <c r="C21" s="5">
        <v>36845.360000000001</v>
      </c>
      <c r="D21" s="5">
        <v>48749.36</v>
      </c>
      <c r="E21" s="5">
        <v>58736.32</v>
      </c>
    </row>
    <row r="22" spans="1:5" x14ac:dyDescent="0.3">
      <c r="A22" t="s">
        <v>63</v>
      </c>
      <c r="B22" t="s">
        <v>14</v>
      </c>
      <c r="C22" s="5">
        <v>32877.360000000001</v>
      </c>
      <c r="D22" s="5">
        <v>44781.36</v>
      </c>
      <c r="E22" s="5">
        <v>55760.32</v>
      </c>
    </row>
    <row r="23" spans="1:5" x14ac:dyDescent="0.3">
      <c r="A23" t="s">
        <v>63</v>
      </c>
      <c r="B23" t="s">
        <v>18</v>
      </c>
      <c r="C23" s="5">
        <v>30893.360000000001</v>
      </c>
      <c r="D23" s="5">
        <v>42797.36</v>
      </c>
      <c r="E23" s="5">
        <v>54272.32</v>
      </c>
    </row>
    <row r="24" spans="1:5" x14ac:dyDescent="0.3">
      <c r="A24" t="s">
        <v>63</v>
      </c>
      <c r="B24" t="s">
        <v>22</v>
      </c>
      <c r="C24" s="5">
        <v>28909.360000000001</v>
      </c>
      <c r="D24" s="5">
        <v>40813.360000000001</v>
      </c>
      <c r="E24" s="5">
        <v>52717.36</v>
      </c>
    </row>
    <row r="25" spans="1:5" x14ac:dyDescent="0.3">
      <c r="A25" t="s">
        <v>63</v>
      </c>
      <c r="B25" t="s">
        <v>26</v>
      </c>
      <c r="C25" s="5">
        <v>55760.32</v>
      </c>
      <c r="D25" s="5">
        <v>63200.32</v>
      </c>
      <c r="E25" s="5">
        <v>70640.319999999992</v>
      </c>
    </row>
  </sheetData>
  <conditionalFormatting sqref="C1:C1048576">
    <cfRule type="top10" dxfId="28" priority="2" rank="10"/>
  </conditionalFormatting>
  <conditionalFormatting sqref="C1:E1048576">
    <cfRule type="top10" dxfId="27" priority="1" rank="10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6FDF-E97B-48E4-9DF6-305E8709445A}">
  <dimension ref="A1:D5"/>
  <sheetViews>
    <sheetView tabSelected="1" workbookViewId="0">
      <selection activeCell="A5" sqref="A5:D5"/>
    </sheetView>
  </sheetViews>
  <sheetFormatPr defaultRowHeight="14.4" x14ac:dyDescent="0.3"/>
  <cols>
    <col min="1" max="1" width="11.88671875" bestFit="1" customWidth="1"/>
    <col min="2" max="4" width="12.88671875" bestFit="1" customWidth="1"/>
  </cols>
  <sheetData>
    <row r="1" spans="1:4" ht="43.2" x14ac:dyDescent="0.3">
      <c r="A1" s="1" t="s">
        <v>0</v>
      </c>
      <c r="B1" s="1" t="s">
        <v>148</v>
      </c>
      <c r="C1" s="1" t="s">
        <v>149</v>
      </c>
      <c r="D1" s="1" t="s">
        <v>150</v>
      </c>
    </row>
    <row r="2" spans="1:4" x14ac:dyDescent="0.3">
      <c r="A2" s="10" t="s">
        <v>5</v>
      </c>
      <c r="B2" s="17">
        <v>0.05</v>
      </c>
      <c r="C2" s="17">
        <v>0.2</v>
      </c>
      <c r="D2" s="17">
        <v>0.3</v>
      </c>
    </row>
    <row r="3" spans="1:4" x14ac:dyDescent="0.3">
      <c r="A3" s="10" t="s">
        <v>29</v>
      </c>
      <c r="B3" s="17">
        <v>0.1</v>
      </c>
      <c r="C3" s="17">
        <v>0.22</v>
      </c>
      <c r="D3" s="17">
        <v>0.35</v>
      </c>
    </row>
    <row r="4" spans="1:4" x14ac:dyDescent="0.3">
      <c r="A4" s="10" t="s">
        <v>47</v>
      </c>
      <c r="B4" s="17">
        <v>0</v>
      </c>
      <c r="C4" s="17">
        <v>0</v>
      </c>
      <c r="D4" s="17">
        <v>0</v>
      </c>
    </row>
    <row r="5" spans="1:4" x14ac:dyDescent="0.3">
      <c r="A5" s="10" t="s">
        <v>63</v>
      </c>
      <c r="B5" s="17">
        <v>0.2</v>
      </c>
      <c r="C5" s="17">
        <v>0.4</v>
      </c>
      <c r="D5" s="17">
        <v>0.45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 1 0 5 < / i n t > < / v a l u e > < / i t e m > < i t e m > < k e y > < s t r i n g > J o b   R o l e < / s t r i n g > < / k e y > < v a l u e > < i n t > 1 0 6 < / i n t > < / v a l u e > < / i t e m > < i t e m > < k e y > < s t r i n g > A f t e r   T a x   E n t r y - L e v e l   S a l a r y   ( $ ) < / s t r i n g > < / k e y > < v a l u e > < i n t > 2 7 8 < / i n t > < / v a l u e > < / i t e m > < i t e m > < k e y > < s t r i n g > A f t e r   T a x   M i d - L e v e l   S a l a r y   ( $ ) < / s t r i n g > < / k e y > < v a l u e > < i n t > 2 6 7 < / i n t > < / v a l u e > < / i t e m > < i t e m > < k e y > < s t r i n g > A f t e r   T a x   T o p - L e v e l   S a l a r y   ( $ ) < / s t r i n g > < / k e y > < v a l u e > < i n t > 2 6 4 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 J o b   R o l e < / s t r i n g > < / k e y > < v a l u e > < i n t > 1 < / i n t > < / v a l u e > < / i t e m > < i t e m > < k e y > < s t r i n g > A f t e r   T a x   E n t r y - L e v e l   S a l a r y   ( $ ) < / s t r i n g > < / k e y > < v a l u e > < i n t > 2 < / i n t > < / v a l u e > < / i t e m > < i t e m > < k e y > < s t r i n g > A f t e r   T a x   M i d - L e v e l   S a l a r y   ( $ ) < / s t r i n g > < / k e y > < v a l u e > < i n t > 3 < / i n t > < / v a l u e > < / i t e m > < i t e m > < k e y > < s t r i n g > A f t e r   T a x   T o p - L e v e l   S a l a r y   ( $ ) 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 2 0 2 5 - 0 3 - 0 7 T 1 0 : 3 0 : 4 8 . 3 4 2 0 4 7 3 + 0 5 : 3 0 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3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3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 C o l u m n s \ J o b   R o l e < / K e y > < / D i a g r a m O b j e c t K e y > < D i a g r a m O b j e c t K e y > < K e y > C o l u m n s \ A f t e r   T a x   E n t r y - L e v e l   S a l a r y   ( $ ) < / K e y > < / D i a g r a m O b j e c t K e y > < D i a g r a m O b j e c t K e y > < K e y > C o l u m n s \ A f t e r   T a x   M i d - L e v e l   S a l a r y   ( $ ) < / K e y > < / D i a g r a m O b j e c t K e y > < D i a g r a m O b j e c t K e y > < K e y > C o l u m n s \ A f t e r   T a x   T o p - L e v e l   S a l a r y   ( $ ) 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 R o l e 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 C o l u m n s \ A f t e r   T a x   E n t r y - L e v e l   S a l a r y   ( $ ) 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 C o l u m n s \ A f t e r   T a x   M i d - L e v e l   S a l a r y   ( $ ) 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 C o l u m n s \ A f t e r   T a x   T o p - L e v e l   S a l a r y   ( $ ) 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 T a g s \ T a b l e s \ & l t ; T a b l e s \ T a b l e 3 6 & g t ; < / K e y > < / D i a g r a m O b j e c t K e y > < D i a g r a m O b j e c t K e y > < K e y > T a b l e s \ T a b l e 3 6 < / K e y > < / D i a g r a m O b j e c t K e y > < D i a g r a m O b j e c t K e y > < K e y > T a b l e s \ T a b l e 3 6 \ C o l u m n s \ C o u n t r y < / K e y > < / D i a g r a m O b j e c t K e y > < D i a g r a m O b j e c t K e y > < K e y > T a b l e s \ T a b l e 3 6 \ C o l u m n s \ J o b   R o l e < / K e y > < / D i a g r a m O b j e c t K e y > < D i a g r a m O b j e c t K e y > < K e y > T a b l e s \ T a b l e 3 6 \ C o l u m n s \ A f t e r   T a x   E n t r y - L e v e l   S a l a r y   ( $ ) < / K e y > < / D i a g r a m O b j e c t K e y > < D i a g r a m O b j e c t K e y > < K e y > T a b l e s \ T a b l e 3 6 \ C o l u m n s \ A f t e r   T a x   M i d - L e v e l   S a l a r y   ( $ ) < / K e y > < / D i a g r a m O b j e c t K e y > < D i a g r a m O b j e c t K e y > < K e y > T a b l e s \ T a b l e 3 6 \ C o l u m n s \ A f t e r   T a x   T o p - L e v e l   S a l a r y   ( $ ) 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 T a g s \ T a b l e s \ & l t ; T a b l e s \ T a b l e 3 6 & g t ; 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 T a b l e s \ T a b l e 3 6 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 T a b l e s \ T a b l e 3 6 \ C o l u m n s \ C o u n t r y 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 T a b l e s \ T a b l e 3 6 \ C o l u m n s \ J o b  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 T a b l e s \ T a b l e 3 6 \ C o l u m n s \ A f t e r   T a x   E n t r y - L e v e l   S a l a r y 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 T a b l e s \ T a b l e 3 6 \ C o l u m n s \ A f t e r   T a x   M i d - L e v e l   S a l a r y 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 T a b l e s \ T a b l e 3 6 \ C o l u m n s \ A f t e r   T a x   T o p - L e v e l   S a l a r y 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 C o l u m n s \ A f t e r   T a x   E n t r y - L e v e l   S a l a r y 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 C o l u m n s \ A f t e r   T a x   M i d - L e v e l   S a l a r y 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 C o l u m n s \ A f t e r   T a x   T o p - L e v e l   S a l a r y 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6496092-4664-4CBB-AE40-7C0CFDB29A48}">
  <ds:schemaRefs/>
</ds:datastoreItem>
</file>

<file path=customXml/itemProps10.xml><?xml version="1.0" encoding="utf-8"?>
<ds:datastoreItem xmlns:ds="http://schemas.openxmlformats.org/officeDocument/2006/customXml" ds:itemID="{FAE17E25-9764-4A0C-9C17-1B9E1572E5E6}">
  <ds:schemaRefs/>
</ds:datastoreItem>
</file>

<file path=customXml/itemProps11.xml><?xml version="1.0" encoding="utf-8"?>
<ds:datastoreItem xmlns:ds="http://schemas.openxmlformats.org/officeDocument/2006/customXml" ds:itemID="{077001CC-70B5-4273-98CA-59A240FD8198}">
  <ds:schemaRefs/>
</ds:datastoreItem>
</file>

<file path=customXml/itemProps12.xml><?xml version="1.0" encoding="utf-8"?>
<ds:datastoreItem xmlns:ds="http://schemas.openxmlformats.org/officeDocument/2006/customXml" ds:itemID="{926169AC-49A1-4216-9D38-59A8069A078C}">
  <ds:schemaRefs/>
</ds:datastoreItem>
</file>

<file path=customXml/itemProps13.xml><?xml version="1.0" encoding="utf-8"?>
<ds:datastoreItem xmlns:ds="http://schemas.openxmlformats.org/officeDocument/2006/customXml" ds:itemID="{A6B7C83B-A08D-4EAB-A432-1AB16B7EFECF}">
  <ds:schemaRefs/>
</ds:datastoreItem>
</file>

<file path=customXml/itemProps14.xml><?xml version="1.0" encoding="utf-8"?>
<ds:datastoreItem xmlns:ds="http://schemas.openxmlformats.org/officeDocument/2006/customXml" ds:itemID="{0DF22965-910A-4E2A-A162-E28C3242FDDA}">
  <ds:schemaRefs/>
</ds:datastoreItem>
</file>

<file path=customXml/itemProps15.xml><?xml version="1.0" encoding="utf-8"?>
<ds:datastoreItem xmlns:ds="http://schemas.openxmlformats.org/officeDocument/2006/customXml" ds:itemID="{E531750C-958B-4DA6-9088-603A2855535A}">
  <ds:schemaRefs/>
</ds:datastoreItem>
</file>

<file path=customXml/itemProps16.xml><?xml version="1.0" encoding="utf-8"?>
<ds:datastoreItem xmlns:ds="http://schemas.openxmlformats.org/officeDocument/2006/customXml" ds:itemID="{D593E940-0DE1-494B-B93C-6A3981954CAC}">
  <ds:schemaRefs/>
</ds:datastoreItem>
</file>

<file path=customXml/itemProps2.xml><?xml version="1.0" encoding="utf-8"?>
<ds:datastoreItem xmlns:ds="http://schemas.openxmlformats.org/officeDocument/2006/customXml" ds:itemID="{7D5E18EC-693F-4D35-ACD3-C831FEFC2CEB}">
  <ds:schemaRefs/>
</ds:datastoreItem>
</file>

<file path=customXml/itemProps3.xml><?xml version="1.0" encoding="utf-8"?>
<ds:datastoreItem xmlns:ds="http://schemas.openxmlformats.org/officeDocument/2006/customXml" ds:itemID="{99663F58-E28B-4356-BCBE-2B696C0EF7EE}">
  <ds:schemaRefs/>
</ds:datastoreItem>
</file>

<file path=customXml/itemProps4.xml><?xml version="1.0" encoding="utf-8"?>
<ds:datastoreItem xmlns:ds="http://schemas.openxmlformats.org/officeDocument/2006/customXml" ds:itemID="{2AF91E2B-A258-4D51-B138-93A7F528755E}">
  <ds:schemaRefs/>
</ds:datastoreItem>
</file>

<file path=customXml/itemProps5.xml><?xml version="1.0" encoding="utf-8"?>
<ds:datastoreItem xmlns:ds="http://schemas.openxmlformats.org/officeDocument/2006/customXml" ds:itemID="{A2DB38BB-83B7-48B7-92C9-A7ADAE6F3D45}">
  <ds:schemaRefs/>
</ds:datastoreItem>
</file>

<file path=customXml/itemProps6.xml><?xml version="1.0" encoding="utf-8"?>
<ds:datastoreItem xmlns:ds="http://schemas.openxmlformats.org/officeDocument/2006/customXml" ds:itemID="{8FD54997-8DFD-457D-9802-754B3C9A85D3}">
  <ds:schemaRefs/>
</ds:datastoreItem>
</file>

<file path=customXml/itemProps7.xml><?xml version="1.0" encoding="utf-8"?>
<ds:datastoreItem xmlns:ds="http://schemas.openxmlformats.org/officeDocument/2006/customXml" ds:itemID="{6D2EE1AD-FFE4-41D2-B9DE-6EB5BEC3FD4F}">
  <ds:schemaRefs/>
</ds:datastoreItem>
</file>

<file path=customXml/itemProps8.xml><?xml version="1.0" encoding="utf-8"?>
<ds:datastoreItem xmlns:ds="http://schemas.openxmlformats.org/officeDocument/2006/customXml" ds:itemID="{6932637D-3EF0-47FE-9D30-FA9833559EF6}">
  <ds:schemaRefs/>
</ds:datastoreItem>
</file>

<file path=customXml/itemProps9.xml><?xml version="1.0" encoding="utf-8"?>
<ds:datastoreItem xmlns:ds="http://schemas.openxmlformats.org/officeDocument/2006/customXml" ds:itemID="{459A90FB-CEFE-48BE-8B65-4B9DF70402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Orginal</vt:lpstr>
      <vt:lpstr>Tax</vt:lpstr>
      <vt:lpstr>Before vs after tax</vt:lpstr>
      <vt:lpstr>INR</vt:lpstr>
      <vt:lpstr>Dollars</vt:lpstr>
      <vt:lpstr>AED</vt:lpstr>
      <vt:lpstr>GBP</vt:lpstr>
      <vt:lpstr>Dollars (2)</vt:lpstr>
      <vt:lpstr>Tax (2)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abdulla.zahin.-</dc:creator>
  <cp:lastModifiedBy>Abdulla Zahin</cp:lastModifiedBy>
  <dcterms:created xsi:type="dcterms:W3CDTF">2025-02-22T07:05:12Z</dcterms:created>
  <dcterms:modified xsi:type="dcterms:W3CDTF">2025-03-07T05:00:48Z</dcterms:modified>
</cp:coreProperties>
</file>