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L" sheetId="1" r:id="rId4"/>
    <sheet state="visible" name="TAKA" sheetId="2" r:id="rId5"/>
    <sheet state="visible" name="TO MARKET" sheetId="3" r:id="rId6"/>
    <sheet state="visible" name="FishCockEgg Pieces" sheetId="4" r:id="rId7"/>
    <sheet state="visible" name="For Print" sheetId="5" r:id="rId8"/>
  </sheets>
  <definedNames/>
  <calcPr/>
</workbook>
</file>

<file path=xl/sharedStrings.xml><?xml version="1.0" encoding="utf-8"?>
<sst xmlns="http://schemas.openxmlformats.org/spreadsheetml/2006/main" count="179" uniqueCount="127">
  <si>
    <t>Hello...</t>
  </si>
  <si>
    <t>DAY</t>
  </si>
  <si>
    <t>TOTAL MEAL</t>
  </si>
  <si>
    <t>DATE</t>
  </si>
  <si>
    <t>SL</t>
  </si>
  <si>
    <t>ROOM NO.</t>
  </si>
  <si>
    <t>NAME</t>
  </si>
  <si>
    <t>Jannat</t>
  </si>
  <si>
    <t>Rasel</t>
  </si>
  <si>
    <t>Saiful</t>
  </si>
  <si>
    <t>Toshar</t>
  </si>
  <si>
    <t>Jahid</t>
  </si>
  <si>
    <t>Mustakim</t>
  </si>
  <si>
    <t>Nasimul</t>
  </si>
  <si>
    <t>Kibria</t>
  </si>
  <si>
    <t>Zakariya</t>
  </si>
  <si>
    <t>Riad</t>
  </si>
  <si>
    <t>Akash</t>
  </si>
  <si>
    <t>Noor</t>
  </si>
  <si>
    <t>Arafat</t>
  </si>
  <si>
    <t>Shakil (ME)</t>
  </si>
  <si>
    <t>Zillur</t>
  </si>
  <si>
    <t>Samiul</t>
  </si>
  <si>
    <t>Mehedi</t>
  </si>
  <si>
    <t>Ikram</t>
  </si>
  <si>
    <t>Shakil (IPE)</t>
  </si>
  <si>
    <t>Zakir</t>
  </si>
  <si>
    <t>Huzaifa</t>
  </si>
  <si>
    <t>Kausar</t>
  </si>
  <si>
    <t>Guest</t>
  </si>
  <si>
    <t>Abdullah</t>
  </si>
  <si>
    <t>Aliullah</t>
  </si>
  <si>
    <t>Hafiz</t>
  </si>
  <si>
    <t>Sojib</t>
  </si>
  <si>
    <t>Sum of Daily Meal</t>
  </si>
  <si>
    <t>Sum of Total Daily Meal</t>
  </si>
  <si>
    <t>TOTAL MEALS</t>
  </si>
  <si>
    <t>Half</t>
  </si>
  <si>
    <t>Zero</t>
  </si>
  <si>
    <t>One</t>
  </si>
  <si>
    <t>One &amp; Half</t>
  </si>
  <si>
    <t>Two</t>
  </si>
  <si>
    <t xml:space="preserve">Two &amp; Half </t>
  </si>
  <si>
    <t>Three</t>
  </si>
  <si>
    <t>Three &amp; Half</t>
  </si>
  <si>
    <t>Four</t>
  </si>
  <si>
    <t>Four &amp;Half</t>
  </si>
  <si>
    <t>Five</t>
  </si>
  <si>
    <t>PHONE</t>
  </si>
  <si>
    <t>GIVEN</t>
  </si>
  <si>
    <t>TOTAL MEALS
(Individually)</t>
  </si>
  <si>
    <t>TOTAL BILL
(for meal)</t>
  </si>
  <si>
    <t>Bill for Cook</t>
  </si>
  <si>
    <t>Total Bill with Cook Bill
(Individually)</t>
  </si>
  <si>
    <t>WILL Pay</t>
  </si>
  <si>
    <t>WILL GET</t>
  </si>
  <si>
    <t>STATUS</t>
  </si>
  <si>
    <t>Not in calculation
only use for STATUS
column</t>
  </si>
  <si>
    <t>Will Give + Will Get = 0?
then Paid, else Will Give
or Will Get</t>
  </si>
  <si>
    <t>MEAL RATE
(TOTAL COSTS/TOTAL MEALS)</t>
  </si>
  <si>
    <t>Previous Manager</t>
  </si>
  <si>
    <t>Nasim</t>
  </si>
  <si>
    <t>019xxxxxx9</t>
  </si>
  <si>
    <t>Total Costs
(Total costs-r.sub)</t>
  </si>
  <si>
    <t>018xxxxxx8</t>
  </si>
  <si>
    <t>Final CASH</t>
  </si>
  <si>
    <t>Final SURPLUS</t>
  </si>
  <si>
    <t>Total Withdraw</t>
  </si>
  <si>
    <t>Total Meals</t>
  </si>
  <si>
    <t>Total Bill
for meal</t>
  </si>
  <si>
    <t>Total Bill
for Cook</t>
  </si>
  <si>
    <t>Total Bill with Cook Bill
(Overall)</t>
  </si>
  <si>
    <t>Meal will Get</t>
  </si>
  <si>
    <t>Meal will Pay</t>
  </si>
  <si>
    <t>FINAL STATUS</t>
  </si>
  <si>
    <t>PAID TO COOK</t>
  </si>
  <si>
    <t>COOK WILL GET</t>
  </si>
  <si>
    <t>TO MARKET</t>
  </si>
  <si>
    <t>Daily Cost</t>
  </si>
  <si>
    <t>Given for Market</t>
  </si>
  <si>
    <t>TOTAL WITHDRAW</t>
  </si>
  <si>
    <t>TOTAL Given for Market
(Sum of Given for Market)</t>
  </si>
  <si>
    <t>Current CASH
(Total Withdraw -
Total Daily Cost-
Given to Nasim-
Given to  Mustakim-Cook Bill)</t>
  </si>
  <si>
    <t>Debit
(Daily Cost -
G.f.M)</t>
  </si>
  <si>
    <t>DEFICITE
(Debit- 
Current Cash)</t>
  </si>
  <si>
    <t>SURPLUS</t>
  </si>
  <si>
    <t>TOTAL COSTS
(Total G.f.M + Debit)</t>
  </si>
  <si>
    <t>Remaining 
Substances</t>
  </si>
  <si>
    <t>01/03/2023(Nasim)</t>
  </si>
  <si>
    <t>04/03/2023(Nasim)</t>
  </si>
  <si>
    <t>05/03/2023(Nasim) + Zakariya Paid</t>
  </si>
  <si>
    <t>06/03/2023(Saiful)</t>
  </si>
  <si>
    <t>07/03/2023(Shakil ME)</t>
  </si>
  <si>
    <t>08/03/2023(Nasim)</t>
  </si>
  <si>
    <t>09/03/2023(Nasim)</t>
  </si>
  <si>
    <t>11/03/2023(Jannat+Mehedi)</t>
  </si>
  <si>
    <t>11/03/2023(Nasim)</t>
  </si>
  <si>
    <t>13/03/2023(Mustakim)</t>
  </si>
  <si>
    <t>13/03/2023(Nasim)</t>
  </si>
  <si>
    <t>15/03/2023(Nasim)</t>
  </si>
  <si>
    <t>15/03/2023(Mustakim)</t>
  </si>
  <si>
    <t>17/03/2023(Shakil &amp; Akram)</t>
  </si>
  <si>
    <t>19/03/2023(Nasim)</t>
  </si>
  <si>
    <t>20/03/2023(Nasim)</t>
  </si>
  <si>
    <t>21/03/2023(Nasim)</t>
  </si>
  <si>
    <t>21/03/2023(Loskor)</t>
  </si>
  <si>
    <t>23/03/2023(Loskor)</t>
  </si>
  <si>
    <t>22/03/2023 (Samiul +Kawsar)</t>
  </si>
  <si>
    <t>26/03/2023(Zillur+Salt)</t>
  </si>
  <si>
    <t>27/03/2023(Nasim)</t>
  </si>
  <si>
    <t>28/03/2023(Nasim)</t>
  </si>
  <si>
    <t>29/03/2023(Tushar &amp; Jahid)</t>
  </si>
  <si>
    <t>30/03/2023(Nasim)</t>
  </si>
  <si>
    <t>31/03/2023(Nasim)</t>
  </si>
  <si>
    <t>31/03/2023(Kibria)</t>
  </si>
  <si>
    <t>Sum of Daily Cost =</t>
  </si>
  <si>
    <t>Given to Nasimul</t>
  </si>
  <si>
    <t>Given to Mustakim</t>
  </si>
  <si>
    <t>Date</t>
  </si>
  <si>
    <t>Lend</t>
  </si>
  <si>
    <t>Taka</t>
  </si>
  <si>
    <t>Jahid Store</t>
  </si>
  <si>
    <t>26/03/2023(Zillur)</t>
  </si>
  <si>
    <r>
      <rPr>
        <rFont val="Arial"/>
        <b/>
        <color rgb="FFFFFFFF"/>
      </rPr>
      <t xml:space="preserve">Fish Rui
</t>
    </r>
    <r>
      <rPr>
        <rFont val="Arial"/>
        <b/>
        <i/>
        <color rgb="FFFFFFFF"/>
      </rPr>
      <t>(Pieces)</t>
    </r>
  </si>
  <si>
    <t>Fish Paabda
(Pieces)</t>
  </si>
  <si>
    <r>
      <rPr>
        <rFont val="Arial"/>
        <b/>
        <color rgb="FFFFFFFF"/>
      </rPr>
      <t xml:space="preserve">Cock
</t>
    </r>
    <r>
      <rPr>
        <rFont val="Arial"/>
        <b/>
        <i/>
        <color rgb="FFFFFFFF"/>
      </rPr>
      <t>(Pieces)</t>
    </r>
  </si>
  <si>
    <r>
      <rPr>
        <rFont val="Arial"/>
        <b/>
        <color rgb="FFFFFFFF"/>
      </rPr>
      <t xml:space="preserve">Eggs
</t>
    </r>
    <r>
      <rPr>
        <rFont val="Arial"/>
        <b/>
        <i/>
        <color rgb="FFFFFFFF"/>
      </rPr>
      <t>(Pieces)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</si>
</sst>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#,##0.00;(#,##0.00)"/>
  </numFmts>
  <fonts count="25">
    <font>
      <sz val="10.0"/>
      <color rgb="FF000000"/>
      <name val="Arial"/>
      <scheme val="minor"/>
    </font>
    <font>
      <b/>
      <i/>
      <color rgb="FFFFFFFF"/>
      <name val="Arial"/>
    </font>
    <font>
      <color theme="1"/>
      <name val="Arial"/>
    </font>
    <font>
      <color rgb="FFFFFFFF"/>
      <name val="Arial"/>
    </font>
    <font/>
    <font>
      <b/>
      <color theme="1"/>
      <name val="Arial"/>
    </font>
    <font>
      <b/>
      <sz val="11.0"/>
      <color rgb="FF000000"/>
      <name val="Calibri"/>
    </font>
    <font>
      <b/>
      <i/>
      <color theme="0"/>
      <name val="Arial"/>
    </font>
    <font>
      <b/>
      <i/>
      <color rgb="FFEA4335"/>
      <name val="Arial"/>
    </font>
    <font>
      <b/>
      <i/>
      <color rgb="FF660000"/>
      <name val="Arial"/>
    </font>
    <font>
      <b/>
      <i/>
      <color rgb="FFA61C00"/>
      <name val="Arial"/>
    </font>
    <font>
      <b/>
      <color rgb="FFFFFFFF"/>
      <name val="Arial"/>
    </font>
    <font>
      <b/>
      <i/>
      <color theme="1"/>
      <name val="Arial"/>
    </font>
    <font>
      <b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274E13"/>
      <name val="Arial"/>
    </font>
    <font>
      <b/>
      <color rgb="FFFFFF00"/>
      <name val="Arial"/>
    </font>
    <font>
      <b/>
      <color rgb="FFFF0000"/>
      <name val="Arial"/>
    </font>
    <font>
      <b/>
      <sz val="11.0"/>
      <color theme="1"/>
      <name val="Roboto"/>
    </font>
    <font>
      <b/>
      <sz val="11.0"/>
      <color rgb="FFFFFFFF"/>
      <name val="Roboto"/>
    </font>
    <font>
      <b/>
      <sz val="11.0"/>
      <color rgb="FF274E13"/>
      <name val="Roboto"/>
    </font>
    <font>
      <b/>
      <sz val="11.0"/>
      <color rgb="FFFFFF00"/>
      <name val="Roboto"/>
    </font>
    <font>
      <b/>
      <sz val="11.0"/>
      <color rgb="FFFF0000"/>
      <name val="Roboto"/>
    </font>
    <font>
      <color rgb="FF980000"/>
      <name val="Arial"/>
    </font>
  </fonts>
  <fills count="56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A61C00"/>
        <bgColor rgb="FFA61C00"/>
      </patternFill>
    </fill>
    <fill>
      <patternFill patternType="solid">
        <fgColor rgb="FF9FC5E8"/>
        <bgColor rgb="FF9FC5E8"/>
      </patternFill>
    </fill>
    <fill>
      <patternFill patternType="solid">
        <fgColor rgb="FF8E7CC3"/>
        <bgColor rgb="FF8E7CC3"/>
      </patternFill>
    </fill>
    <fill>
      <patternFill patternType="solid">
        <fgColor rgb="FFC27BA0"/>
        <bgColor rgb="FFC27BA0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  <fill>
      <patternFill patternType="solid">
        <fgColor rgb="FF34A853"/>
        <bgColor rgb="FF34A853"/>
      </patternFill>
    </fill>
    <fill>
      <patternFill patternType="solid">
        <fgColor rgb="FF0C343D"/>
        <bgColor rgb="FF0C343D"/>
      </patternFill>
    </fill>
    <fill>
      <patternFill patternType="solid">
        <fgColor theme="5"/>
        <bgColor theme="5"/>
      </patternFill>
    </fill>
    <fill>
      <patternFill patternType="solid">
        <fgColor rgb="FFEA4335"/>
        <bgColor rgb="FFEA4335"/>
      </patternFill>
    </fill>
    <fill>
      <patternFill patternType="solid">
        <fgColor rgb="FFE6B8AF"/>
        <bgColor rgb="FFE6B8AF"/>
      </patternFill>
    </fill>
    <fill>
      <patternFill patternType="solid">
        <fgColor rgb="FF660000"/>
        <bgColor rgb="FF660000"/>
      </patternFill>
    </fill>
    <fill>
      <patternFill patternType="solid">
        <fgColor rgb="FF990000"/>
        <bgColor rgb="FF990000"/>
      </patternFill>
    </fill>
    <fill>
      <patternFill patternType="solid">
        <fgColor rgb="FFB6D7A8"/>
        <bgColor rgb="FFB6D7A8"/>
      </patternFill>
    </fill>
    <fill>
      <patternFill patternType="solid">
        <fgColor rgb="FF7F6000"/>
        <bgColor rgb="FF7F6000"/>
      </patternFill>
    </fill>
    <fill>
      <patternFill patternType="solid">
        <fgColor rgb="FF45818E"/>
        <bgColor rgb="FF45818E"/>
      </patternFill>
    </fill>
    <fill>
      <patternFill patternType="solid">
        <fgColor rgb="FF274E13"/>
        <bgColor rgb="FF274E13"/>
      </patternFill>
    </fill>
    <fill>
      <patternFill patternType="solid">
        <fgColor rgb="FF5B0F00"/>
        <bgColor rgb="FF5B0F00"/>
      </patternFill>
    </fill>
    <fill>
      <patternFill patternType="solid">
        <fgColor rgb="FF674EA7"/>
        <bgColor rgb="FF674EA7"/>
      </patternFill>
    </fill>
    <fill>
      <patternFill patternType="solid">
        <fgColor rgb="FF6FA8DC"/>
        <bgColor rgb="FF6FA8DC"/>
      </patternFill>
    </fill>
    <fill>
      <patternFill patternType="solid">
        <fgColor rgb="FFCC4125"/>
        <bgColor rgb="FFCC4125"/>
      </patternFill>
    </fill>
    <fill>
      <patternFill patternType="solid">
        <fgColor rgb="FFBF9000"/>
        <bgColor rgb="FFBF9000"/>
      </patternFill>
    </fill>
    <fill>
      <patternFill patternType="solid">
        <fgColor rgb="FF76A5AF"/>
        <bgColor rgb="FF76A5AF"/>
      </patternFill>
    </fill>
    <fill>
      <patternFill patternType="solid">
        <fgColor rgb="FF38761D"/>
        <bgColor rgb="FF38761D"/>
      </patternFill>
    </fill>
    <fill>
      <patternFill patternType="solid">
        <fgColor rgb="FF85200C"/>
        <bgColor rgb="FF85200C"/>
      </patternFill>
    </fill>
    <fill>
      <patternFill patternType="solid">
        <fgColor rgb="FFE06666"/>
        <bgColor rgb="FFE06666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4C1130"/>
        <bgColor rgb="FF4C1130"/>
      </patternFill>
    </fill>
    <fill>
      <patternFill patternType="solid">
        <fgColor rgb="FFFBBC04"/>
        <bgColor rgb="FFFBBC04"/>
      </patternFill>
    </fill>
    <fill>
      <patternFill patternType="solid">
        <fgColor rgb="FFCFE2F3"/>
        <bgColor rgb="FFCFE2F3"/>
      </patternFill>
    </fill>
    <fill>
      <patternFill patternType="solid">
        <fgColor rgb="FFA64D79"/>
        <bgColor rgb="FFA64D79"/>
      </patternFill>
    </fill>
    <fill>
      <patternFill patternType="solid">
        <fgColor rgb="FF783F04"/>
        <bgColor rgb="FF783F04"/>
      </patternFill>
    </fill>
    <fill>
      <patternFill patternType="solid">
        <fgColor rgb="FF20124D"/>
        <bgColor rgb="FF20124D"/>
      </patternFill>
    </fill>
    <fill>
      <patternFill patternType="solid">
        <fgColor rgb="FF073763"/>
        <bgColor rgb="FF073763"/>
      </patternFill>
    </fill>
    <fill>
      <patternFill patternType="solid">
        <fgColor rgb="FF741B47"/>
        <bgColor rgb="FF741B47"/>
      </patternFill>
    </fill>
    <fill>
      <patternFill patternType="solid">
        <fgColor rgb="FF6AA84F"/>
        <bgColor rgb="FF6AA84F"/>
      </patternFill>
    </fill>
    <fill>
      <patternFill patternType="solid">
        <fgColor rgb="FFB45F06"/>
        <bgColor rgb="FFB45F06"/>
      </patternFill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D9D2E9"/>
        <bgColor rgb="FFD9D2E9"/>
      </patternFill>
    </fill>
    <fill>
      <patternFill patternType="solid">
        <fgColor rgb="FF134F5C"/>
        <bgColor rgb="FF134F5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2" numFmtId="0" xfId="0" applyAlignment="1" applyBorder="1" applyFill="1" applyFont="1">
      <alignment horizontal="center" vertical="center"/>
    </xf>
    <xf borderId="1" fillId="5" fontId="2" numFmtId="0" xfId="0" applyAlignment="1" applyBorder="1" applyFill="1" applyFont="1">
      <alignment horizontal="center" vertical="center"/>
    </xf>
    <xf borderId="1" fillId="6" fontId="3" numFmtId="4" xfId="0" applyAlignment="1" applyBorder="1" applyFill="1" applyFont="1" applyNumberFormat="1">
      <alignment horizontal="center" vertical="center"/>
    </xf>
    <xf borderId="1" fillId="5" fontId="1" numFmtId="0" xfId="0" applyAlignment="1" applyBorder="1" applyFont="1">
      <alignment horizontal="center" vertical="center"/>
    </xf>
    <xf borderId="2" fillId="7" fontId="2" numFmtId="164" xfId="0" applyAlignment="1" applyBorder="1" applyFill="1" applyFont="1" applyNumberFormat="1">
      <alignment horizontal="center" readingOrder="0" vertical="center"/>
    </xf>
    <xf borderId="2" fillId="5" fontId="2" numFmtId="164" xfId="0" applyAlignment="1" applyBorder="1" applyFont="1" applyNumberFormat="1">
      <alignment horizontal="center" readingOrder="0" vertical="center"/>
    </xf>
    <xf borderId="1" fillId="8" fontId="1" numFmtId="0" xfId="0" applyAlignment="1" applyBorder="1" applyFill="1" applyFont="1">
      <alignment horizontal="center" vertical="center"/>
    </xf>
    <xf borderId="1" fillId="9" fontId="1" numFmtId="0" xfId="0" applyAlignment="1" applyBorder="1" applyFill="1" applyFont="1">
      <alignment horizontal="center" vertical="center"/>
    </xf>
    <xf borderId="3" fillId="0" fontId="4" numFmtId="0" xfId="0" applyBorder="1" applyFont="1"/>
    <xf borderId="1" fillId="4" fontId="5" numFmtId="0" xfId="0" applyAlignment="1" applyBorder="1" applyFont="1">
      <alignment horizontal="center" vertical="center"/>
    </xf>
    <xf borderId="2" fillId="10" fontId="6" numFmtId="0" xfId="0" applyAlignment="1" applyBorder="1" applyFill="1" applyFont="1">
      <alignment horizontal="center" readingOrder="0" shrinkToFit="0" vertical="center" wrapText="0"/>
    </xf>
    <xf borderId="1" fillId="11" fontId="6" numFmtId="0" xfId="0" applyAlignment="1" applyBorder="1" applyFill="1" applyFont="1">
      <alignment readingOrder="0" shrinkToFit="0" vertical="center" wrapText="0"/>
    </xf>
    <xf borderId="1" fillId="0" fontId="2" numFmtId="0" xfId="0" applyAlignment="1" applyBorder="1" applyFont="1">
      <alignment horizontal="center" readingOrder="0" vertical="center"/>
    </xf>
    <xf borderId="1" fillId="12" fontId="2" numFmtId="0" xfId="0" applyAlignment="1" applyBorder="1" applyFill="1" applyFont="1">
      <alignment horizontal="center" readingOrder="0" vertical="center"/>
    </xf>
    <xf borderId="1" fillId="13" fontId="2" numFmtId="0" xfId="0" applyAlignment="1" applyBorder="1" applyFill="1" applyFont="1">
      <alignment horizontal="center" readingOrder="0" vertical="center"/>
    </xf>
    <xf borderId="1" fillId="5" fontId="2" numFmtId="0" xfId="0" applyAlignment="1" applyBorder="1" applyFont="1">
      <alignment horizontal="center" readingOrder="0" vertical="center"/>
    </xf>
    <xf borderId="1" fillId="14" fontId="2" numFmtId="4" xfId="0" applyAlignment="1" applyBorder="1" applyFill="1" applyFont="1" applyNumberFormat="1">
      <alignment horizontal="center" vertical="center"/>
    </xf>
    <xf borderId="4" fillId="0" fontId="4" numFmtId="0" xfId="0" applyBorder="1" applyFont="1"/>
    <xf borderId="1" fillId="10" fontId="6" numFmtId="0" xfId="0" applyAlignment="1" applyBorder="1" applyFont="1">
      <alignment horizontal="center" readingOrder="0" shrinkToFit="0" vertical="center" wrapText="0"/>
    </xf>
    <xf borderId="1" fillId="11" fontId="6" numFmtId="0" xfId="0" applyAlignment="1" applyBorder="1" applyFont="1">
      <alignment horizontal="left" readingOrder="0" shrinkToFit="0" vertical="center" wrapText="0"/>
    </xf>
    <xf borderId="1" fillId="10" fontId="5" numFmtId="0" xfId="0" applyAlignment="1" applyBorder="1" applyFont="1">
      <alignment horizontal="center" readingOrder="0" vertical="center"/>
    </xf>
    <xf borderId="1" fillId="11" fontId="5" numFmtId="0" xfId="0" applyAlignment="1" applyBorder="1" applyFont="1">
      <alignment readingOrder="0" vertical="center"/>
    </xf>
    <xf borderId="1" fillId="10" fontId="5" numFmtId="0" xfId="0" applyAlignment="1" applyBorder="1" applyFont="1">
      <alignment horizontal="center" vertical="center"/>
    </xf>
    <xf borderId="1" fillId="11" fontId="5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13" fontId="2" numFmtId="0" xfId="0" applyAlignment="1" applyBorder="1" applyFont="1">
      <alignment horizontal="center" vertical="center"/>
    </xf>
    <xf borderId="0" fillId="15" fontId="5" numFmtId="4" xfId="0" applyAlignment="1" applyFill="1" applyFont="1" applyNumberFormat="1">
      <alignment vertical="center"/>
    </xf>
    <xf borderId="0" fillId="15" fontId="5" numFmtId="4" xfId="0" applyAlignment="1" applyFont="1" applyNumberFormat="1">
      <alignment horizontal="center" vertical="center"/>
    </xf>
    <xf borderId="1" fillId="15" fontId="7" numFmtId="4" xfId="0" applyAlignment="1" applyBorder="1" applyFont="1" applyNumberFormat="1">
      <alignment readingOrder="0" vertical="center"/>
    </xf>
    <xf borderId="1" fillId="15" fontId="7" numFmtId="4" xfId="0" applyAlignment="1" applyBorder="1" applyFont="1" applyNumberFormat="1">
      <alignment horizontal="center" vertical="center"/>
    </xf>
    <xf borderId="1" fillId="5" fontId="7" numFmtId="4" xfId="0" applyAlignment="1" applyBorder="1" applyFont="1" applyNumberFormat="1">
      <alignment horizontal="center" vertical="center"/>
    </xf>
    <xf borderId="1" fillId="16" fontId="1" numFmtId="4" xfId="0" applyAlignment="1" applyBorder="1" applyFill="1" applyFont="1" applyNumberFormat="1">
      <alignment horizontal="center" vertical="center"/>
    </xf>
    <xf borderId="0" fillId="17" fontId="5" numFmtId="0" xfId="0" applyAlignment="1" applyFill="1" applyFont="1">
      <alignment vertical="center"/>
    </xf>
    <xf borderId="0" fillId="17" fontId="5" numFmtId="0" xfId="0" applyAlignment="1" applyFont="1">
      <alignment horizontal="center" vertical="center"/>
    </xf>
    <xf borderId="0" fillId="17" fontId="2" numFmtId="0" xfId="0" applyAlignment="1" applyFont="1">
      <alignment horizontal="center" vertical="center"/>
    </xf>
    <xf borderId="0" fillId="5" fontId="2" numFmtId="0" xfId="0" applyAlignment="1" applyFont="1">
      <alignment horizontal="center" vertical="center"/>
    </xf>
    <xf borderId="0" fillId="17" fontId="2" numFmtId="4" xfId="0" applyAlignment="1" applyFont="1" applyNumberFormat="1">
      <alignment vertical="center"/>
    </xf>
    <xf borderId="0" fillId="4" fontId="5" numFmtId="0" xfId="0" applyAlignment="1" applyFont="1">
      <alignment vertical="center"/>
    </xf>
    <xf borderId="0" fillId="10" fontId="5" numFmtId="0" xfId="0" applyAlignment="1" applyFont="1">
      <alignment horizontal="center" vertical="center"/>
    </xf>
    <xf borderId="1" fillId="9" fontId="7" numFmtId="0" xfId="0" applyAlignment="1" applyBorder="1" applyFont="1">
      <alignment readingOrder="0" vertical="center"/>
    </xf>
    <xf borderId="1" fillId="9" fontId="7" numFmtId="4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13" fontId="2" numFmtId="0" xfId="0" applyAlignment="1" applyFont="1">
      <alignment horizontal="center" vertical="center"/>
    </xf>
    <xf borderId="0" fillId="14" fontId="2" numFmtId="4" xfId="0" applyAlignment="1" applyFont="1" applyNumberFormat="1">
      <alignment vertical="center"/>
    </xf>
    <xf borderId="0" fillId="11" fontId="5" numFmtId="0" xfId="0" applyAlignment="1" applyFont="1">
      <alignment vertical="center"/>
    </xf>
    <xf borderId="0" fillId="0" fontId="1" numFmtId="4" xfId="0" applyAlignment="1" applyFont="1" applyNumberFormat="1">
      <alignment horizontal="center" vertical="center"/>
    </xf>
    <xf borderId="5" fillId="18" fontId="1" numFmtId="0" xfId="0" applyAlignment="1" applyBorder="1" applyFill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5" fillId="3" fontId="8" numFmtId="0" xfId="0" applyAlignment="1" applyBorder="1" applyFont="1">
      <alignment horizontal="center" vertical="center"/>
    </xf>
    <xf borderId="1" fillId="19" fontId="9" numFmtId="0" xfId="0" applyAlignment="1" applyBorder="1" applyFill="1" applyFont="1">
      <alignment horizontal="center" vertical="center"/>
    </xf>
    <xf borderId="1" fillId="20" fontId="1" numFmtId="0" xfId="0" applyAlignment="1" applyBorder="1" applyFill="1" applyFont="1">
      <alignment horizontal="center" vertical="center"/>
    </xf>
    <xf borderId="1" fillId="21" fontId="1" numFmtId="0" xfId="0" applyAlignment="1" applyBorder="1" applyFill="1" applyFont="1">
      <alignment horizontal="center" vertical="center"/>
    </xf>
    <xf borderId="1" fillId="13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15" fontId="1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22" fontId="9" numFmtId="0" xfId="0" applyAlignment="1" applyBorder="1" applyFill="1" applyFont="1">
      <alignment horizontal="center" vertical="center"/>
    </xf>
    <xf borderId="1" fillId="13" fontId="9" numFmtId="0" xfId="0" applyAlignment="1" applyBorder="1" applyFont="1">
      <alignment horizontal="center" vertical="center"/>
    </xf>
    <xf borderId="0" fillId="23" fontId="1" numFmtId="0" xfId="0" applyAlignment="1" applyFill="1" applyFont="1">
      <alignment horizontal="center" vertical="center"/>
    </xf>
    <xf borderId="1" fillId="24" fontId="1" numFmtId="0" xfId="0" applyAlignment="1" applyBorder="1" applyFill="1" applyFont="1">
      <alignment horizontal="center" vertical="center"/>
    </xf>
    <xf borderId="1" fillId="9" fontId="1" numFmtId="49" xfId="0" applyAlignment="1" applyBorder="1" applyFont="1" applyNumberFormat="1">
      <alignment horizontal="center" vertical="center"/>
    </xf>
    <xf borderId="1" fillId="25" fontId="1" numFmtId="4" xfId="0" applyAlignment="1" applyBorder="1" applyFill="1" applyFont="1" applyNumberFormat="1">
      <alignment horizontal="center" vertical="center"/>
    </xf>
    <xf borderId="1" fillId="26" fontId="1" numFmtId="4" xfId="0" applyAlignment="1" applyBorder="1" applyFill="1" applyFont="1" applyNumberFormat="1">
      <alignment horizontal="center" vertical="center"/>
    </xf>
    <xf borderId="1" fillId="3" fontId="1" numFmtId="4" xfId="0" applyAlignment="1" applyBorder="1" applyFont="1" applyNumberFormat="1">
      <alignment horizontal="center" vertical="center"/>
    </xf>
    <xf borderId="1" fillId="27" fontId="1" numFmtId="4" xfId="0" applyAlignment="1" applyBorder="1" applyFill="1" applyFont="1" applyNumberFormat="1">
      <alignment horizontal="center" readingOrder="0" vertical="center"/>
    </xf>
    <xf borderId="1" fillId="2" fontId="1" numFmtId="4" xfId="0" applyAlignment="1" applyBorder="1" applyFont="1" applyNumberFormat="1">
      <alignment horizontal="center" readingOrder="0" vertical="center"/>
    </xf>
    <xf borderId="1" fillId="28" fontId="1" numFmtId="0" xfId="0" applyAlignment="1" applyBorder="1" applyFill="1" applyFont="1">
      <alignment horizontal="center" vertical="center"/>
    </xf>
    <xf borderId="0" fillId="0" fontId="2" numFmtId="4" xfId="0" applyAlignment="1" applyFont="1" applyNumberFormat="1">
      <alignment vertical="center"/>
    </xf>
    <xf borderId="0" fillId="29" fontId="2" numFmtId="0" xfId="0" applyAlignment="1" applyFill="1" applyFont="1">
      <alignment horizontal="center" vertical="center"/>
    </xf>
    <xf borderId="0" fillId="0" fontId="2" numFmtId="0" xfId="0" applyAlignment="1" applyFont="1">
      <alignment vertical="center"/>
    </xf>
    <xf borderId="1" fillId="30" fontId="5" numFmtId="0" xfId="0" applyAlignment="1" applyBorder="1" applyFill="1" applyFont="1">
      <alignment horizontal="center" vertical="center"/>
    </xf>
    <xf borderId="2" fillId="31" fontId="6" numFmtId="0" xfId="0" applyAlignment="1" applyBorder="1" applyFill="1" applyFont="1">
      <alignment horizontal="center" readingOrder="0" shrinkToFit="0" vertical="center" wrapText="0"/>
    </xf>
    <xf borderId="1" fillId="11" fontId="5" numFmtId="49" xfId="0" applyAlignment="1" applyBorder="1" applyFont="1" applyNumberFormat="1">
      <alignment horizontal="center" readingOrder="0" vertical="center"/>
    </xf>
    <xf borderId="1" fillId="32" fontId="11" numFmtId="4" xfId="0" applyAlignment="1" applyBorder="1" applyFill="1" applyFont="1" applyNumberFormat="1">
      <alignment horizontal="center" readingOrder="0" vertical="center"/>
    </xf>
    <xf borderId="1" fillId="33" fontId="11" numFmtId="4" xfId="0" applyAlignment="1" applyBorder="1" applyFill="1" applyFont="1" applyNumberFormat="1">
      <alignment horizontal="center" vertical="center"/>
    </xf>
    <xf borderId="1" fillId="4" fontId="2" numFmtId="4" xfId="0" applyAlignment="1" applyBorder="1" applyFont="1" applyNumberFormat="1">
      <alignment horizontal="center" vertical="center"/>
    </xf>
    <xf borderId="1" fillId="8" fontId="2" numFmtId="4" xfId="0" applyAlignment="1" applyBorder="1" applyFont="1" applyNumberFormat="1">
      <alignment horizontal="center" readingOrder="0" vertical="center"/>
    </xf>
    <xf borderId="1" fillId="34" fontId="2" numFmtId="4" xfId="0" applyAlignment="1" applyBorder="1" applyFill="1" applyFont="1" applyNumberFormat="1">
      <alignment horizontal="center" vertical="center"/>
    </xf>
    <xf borderId="1" fillId="33" fontId="3" numFmtId="4" xfId="0" applyAlignment="1" applyBorder="1" applyFont="1" applyNumberFormat="1">
      <alignment horizontal="center" vertical="center"/>
    </xf>
    <xf borderId="1" fillId="32" fontId="3" numFmtId="4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center" vertical="center"/>
    </xf>
    <xf borderId="1" fillId="0" fontId="2" numFmtId="4" xfId="0" applyAlignment="1" applyBorder="1" applyFont="1" applyNumberFormat="1">
      <alignment vertical="center"/>
    </xf>
    <xf borderId="0" fillId="35" fontId="2" numFmtId="0" xfId="0" applyAlignment="1" applyFill="1" applyFont="1">
      <alignment horizontal="center"/>
    </xf>
    <xf borderId="0" fillId="0" fontId="2" numFmtId="0" xfId="0" applyAlignment="1" applyFont="1">
      <alignment vertical="bottom"/>
    </xf>
    <xf borderId="1" fillId="12" fontId="1" numFmtId="4" xfId="0" applyAlignment="1" applyBorder="1" applyFont="1" applyNumberFormat="1">
      <alignment horizontal="center" vertical="center"/>
    </xf>
    <xf borderId="1" fillId="36" fontId="2" numFmtId="4" xfId="0" applyAlignment="1" applyBorder="1" applyFill="1" applyFont="1" applyNumberFormat="1">
      <alignment horizontal="center" vertical="center"/>
    </xf>
    <xf borderId="0" fillId="13" fontId="2" numFmtId="0" xfId="0" applyAlignment="1" applyFont="1">
      <alignment readingOrder="0" vertical="bottom"/>
    </xf>
    <xf borderId="0" fillId="37" fontId="2" numFmtId="0" xfId="0" applyAlignment="1" applyFill="1" applyFont="1">
      <alignment readingOrder="0" vertical="bottom"/>
    </xf>
    <xf borderId="0" fillId="38" fontId="1" numFmtId="4" xfId="0" applyAlignment="1" applyFill="1" applyFont="1" applyNumberFormat="1">
      <alignment horizontal="center" readingOrder="0" vertical="center"/>
    </xf>
    <xf borderId="0" fillId="37" fontId="2" numFmtId="0" xfId="0" applyAlignment="1" applyFont="1">
      <alignment vertical="bottom"/>
    </xf>
    <xf borderId="0" fillId="12" fontId="2" numFmtId="0" xfId="0" applyAlignment="1" applyFont="1">
      <alignment vertical="bottom"/>
    </xf>
    <xf borderId="0" fillId="12" fontId="1" numFmtId="4" xfId="0" applyAlignment="1" applyFont="1" applyNumberFormat="1">
      <alignment horizontal="center" vertical="center"/>
    </xf>
    <xf borderId="1" fillId="0" fontId="12" numFmtId="4" xfId="0" applyAlignment="1" applyBorder="1" applyFont="1" applyNumberFormat="1">
      <alignment vertical="center"/>
    </xf>
    <xf borderId="1" fillId="39" fontId="12" numFmtId="0" xfId="0" applyAlignment="1" applyBorder="1" applyFill="1" applyFont="1">
      <alignment horizontal="center" readingOrder="0" vertical="center"/>
    </xf>
    <xf borderId="1" fillId="12" fontId="1" numFmtId="165" xfId="0" applyAlignment="1" applyBorder="1" applyFont="1" applyNumberFormat="1">
      <alignment horizontal="center" vertical="center"/>
    </xf>
    <xf borderId="1" fillId="11" fontId="5" numFmtId="49" xfId="0" applyAlignment="1" applyBorder="1" applyFont="1" applyNumberFormat="1">
      <alignment readingOrder="0" vertical="center"/>
    </xf>
    <xf borderId="1" fillId="32" fontId="13" numFmtId="4" xfId="0" applyAlignment="1" applyBorder="1" applyFont="1" applyNumberFormat="1">
      <alignment horizontal="center" readingOrder="0" vertical="center"/>
    </xf>
    <xf borderId="1" fillId="31" fontId="6" numFmtId="0" xfId="0" applyAlignment="1" applyBorder="1" applyFont="1">
      <alignment horizontal="center" readingOrder="0" shrinkToFit="0" vertical="center" wrapText="0"/>
    </xf>
    <xf borderId="1" fillId="31" fontId="5" numFmtId="0" xfId="0" applyAlignment="1" applyBorder="1" applyFont="1">
      <alignment horizontal="center" readingOrder="0" vertical="center"/>
    </xf>
    <xf borderId="1" fillId="11" fontId="5" numFmtId="49" xfId="0" applyAlignment="1" applyBorder="1" applyFont="1" applyNumberFormat="1">
      <alignment vertical="center"/>
    </xf>
    <xf borderId="1" fillId="31" fontId="5" numFmtId="0" xfId="0" applyAlignment="1" applyBorder="1" applyFont="1">
      <alignment horizontal="center" vertical="center"/>
    </xf>
    <xf borderId="1" fillId="32" fontId="11" numFmtId="4" xfId="0" applyAlignment="1" applyBorder="1" applyFont="1" applyNumberFormat="1">
      <alignment horizontal="center" vertical="center"/>
    </xf>
    <xf borderId="0" fillId="30" fontId="5" numFmtId="0" xfId="0" applyAlignment="1" applyFont="1">
      <alignment horizontal="center" vertical="center"/>
    </xf>
    <xf borderId="0" fillId="31" fontId="5" numFmtId="0" xfId="0" applyAlignment="1" applyFont="1">
      <alignment horizontal="center" vertical="center"/>
    </xf>
    <xf borderId="0" fillId="11" fontId="5" numFmtId="49" xfId="0" applyAlignment="1" applyFont="1" applyNumberFormat="1">
      <alignment vertical="center"/>
    </xf>
    <xf borderId="0" fillId="32" fontId="11" numFmtId="4" xfId="0" applyAlignment="1" applyFont="1" applyNumberFormat="1">
      <alignment horizontal="center" vertical="center"/>
    </xf>
    <xf borderId="0" fillId="33" fontId="11" numFmtId="4" xfId="0" applyAlignment="1" applyFont="1" applyNumberFormat="1">
      <alignment vertical="center"/>
    </xf>
    <xf borderId="0" fillId="4" fontId="2" numFmtId="4" xfId="0" applyAlignment="1" applyFont="1" applyNumberFormat="1">
      <alignment vertical="center"/>
    </xf>
    <xf borderId="0" fillId="8" fontId="2" numFmtId="4" xfId="0" applyAlignment="1" applyFont="1" applyNumberFormat="1">
      <alignment vertical="center"/>
    </xf>
    <xf borderId="0" fillId="34" fontId="2" numFmtId="4" xfId="0" applyAlignment="1" applyFont="1" applyNumberFormat="1">
      <alignment vertical="center"/>
    </xf>
    <xf borderId="0" fillId="33" fontId="2" numFmtId="4" xfId="0" applyAlignment="1" applyFont="1" applyNumberFormat="1">
      <alignment vertical="center"/>
    </xf>
    <xf borderId="0" fillId="32" fontId="2" numFmtId="4" xfId="0" applyAlignment="1" applyFont="1" applyNumberFormat="1">
      <alignment vertical="center"/>
    </xf>
    <xf borderId="0" fillId="7" fontId="2" numFmtId="0" xfId="0" applyAlignment="1" applyFont="1">
      <alignment vertical="center"/>
    </xf>
    <xf borderId="0" fillId="30" fontId="5" numFmtId="0" xfId="0" applyAlignment="1" applyFont="1">
      <alignment vertical="center"/>
    </xf>
    <xf borderId="0" fillId="40" fontId="11" numFmtId="4" xfId="0" applyAlignment="1" applyFill="1" applyFont="1" applyNumberFormat="1">
      <alignment horizontal="center" vertical="center"/>
    </xf>
    <xf borderId="0" fillId="40" fontId="11" numFmtId="4" xfId="0" applyAlignment="1" applyFont="1" applyNumberFormat="1">
      <alignment vertical="center"/>
    </xf>
    <xf borderId="0" fillId="40" fontId="2" numFmtId="4" xfId="0" applyAlignment="1" applyFont="1" applyNumberFormat="1">
      <alignment vertical="center"/>
    </xf>
    <xf borderId="0" fillId="40" fontId="2" numFmtId="0" xfId="0" applyAlignment="1" applyFont="1">
      <alignment vertical="center"/>
    </xf>
    <xf borderId="1" fillId="41" fontId="11" numFmtId="4" xfId="0" applyAlignment="1" applyBorder="1" applyFill="1" applyFont="1" applyNumberFormat="1">
      <alignment horizontal="center" vertical="center"/>
    </xf>
    <xf borderId="1" fillId="41" fontId="11" numFmtId="4" xfId="0" applyAlignment="1" applyBorder="1" applyFont="1" applyNumberFormat="1">
      <alignment horizontal="center" readingOrder="0" vertical="center"/>
    </xf>
    <xf borderId="1" fillId="41" fontId="11" numFmtId="0" xfId="0" applyAlignment="1" applyBorder="1" applyFont="1">
      <alignment horizontal="center" vertical="center"/>
    </xf>
    <xf borderId="1" fillId="27" fontId="11" numFmtId="4" xfId="0" applyAlignment="1" applyBorder="1" applyFont="1" applyNumberFormat="1">
      <alignment horizontal="center" vertical="center"/>
    </xf>
    <xf borderId="1" fillId="27" fontId="5" numFmtId="4" xfId="0" applyAlignment="1" applyBorder="1" applyFont="1" applyNumberFormat="1">
      <alignment horizontal="center" vertical="center"/>
    </xf>
    <xf borderId="1" fillId="33" fontId="5" numFmtId="4" xfId="0" applyAlignment="1" applyBorder="1" applyFont="1" applyNumberFormat="1">
      <alignment horizontal="center" vertical="center"/>
    </xf>
    <xf borderId="1" fillId="32" fontId="5" numFmtId="4" xfId="0" applyAlignment="1" applyBorder="1" applyFont="1" applyNumberFormat="1">
      <alignment horizontal="center" vertical="center"/>
    </xf>
    <xf borderId="1" fillId="12" fontId="1" numFmtId="0" xfId="0" applyAlignment="1" applyBorder="1" applyFont="1">
      <alignment horizontal="center" vertical="center"/>
    </xf>
    <xf borderId="1" fillId="41" fontId="1" numFmtId="0" xfId="0" applyAlignment="1" applyBorder="1" applyFont="1">
      <alignment horizontal="center" vertical="center"/>
    </xf>
    <xf borderId="1" fillId="12" fontId="11" numFmtId="0" xfId="0" applyAlignment="1" applyBorder="1" applyFont="1">
      <alignment horizontal="center" readingOrder="0" vertical="center"/>
    </xf>
    <xf borderId="1" fillId="12" fontId="11" numFmtId="4" xfId="0" applyAlignment="1" applyBorder="1" applyFont="1" applyNumberFormat="1">
      <alignment horizontal="center" vertical="center"/>
    </xf>
    <xf borderId="0" fillId="0" fontId="14" numFmtId="0" xfId="0" applyAlignment="1" applyFont="1">
      <alignment vertical="center"/>
    </xf>
    <xf borderId="0" fillId="31" fontId="14" numFmtId="0" xfId="0" applyAlignment="1" applyFont="1">
      <alignment horizontal="center" vertical="center"/>
    </xf>
    <xf borderId="0" fillId="0" fontId="14" numFmtId="49" xfId="0" applyAlignment="1" applyFont="1" applyNumberFormat="1">
      <alignment vertical="center"/>
    </xf>
    <xf borderId="0" fillId="0" fontId="13" numFmtId="4" xfId="0" applyAlignment="1" applyFont="1" applyNumberFormat="1">
      <alignment horizontal="center" vertical="center"/>
    </xf>
    <xf borderId="0" fillId="0" fontId="13" numFmtId="4" xfId="0" applyAlignment="1" applyFont="1" applyNumberFormat="1">
      <alignment vertical="center"/>
    </xf>
    <xf borderId="0" fillId="0" fontId="15" numFmtId="0" xfId="0" applyAlignment="1" applyFont="1">
      <alignment vertical="center"/>
    </xf>
    <xf borderId="0" fillId="38" fontId="11" numFmtId="0" xfId="0" applyAlignment="1" applyFont="1">
      <alignment horizontal="center" vertical="center"/>
    </xf>
    <xf borderId="0" fillId="32" fontId="11" numFmtId="4" xfId="0" applyAlignment="1" applyFont="1" applyNumberFormat="1">
      <alignment horizontal="center" readingOrder="0" vertical="center"/>
    </xf>
    <xf borderId="1" fillId="42" fontId="11" numFmtId="4" xfId="0" applyAlignment="1" applyBorder="1" applyFill="1" applyFont="1" applyNumberFormat="1">
      <alignment horizontal="center" readingOrder="0" vertical="center"/>
    </xf>
    <xf borderId="1" fillId="43" fontId="11" numFmtId="0" xfId="0" applyAlignment="1" applyBorder="1" applyFill="1" applyFont="1">
      <alignment horizontal="center" vertical="center"/>
    </xf>
    <xf borderId="1" fillId="44" fontId="11" numFmtId="0" xfId="0" applyAlignment="1" applyBorder="1" applyFill="1" applyFont="1">
      <alignment horizontal="center" readingOrder="0" vertical="center"/>
    </xf>
    <xf borderId="1" fillId="10" fontId="16" numFmtId="0" xfId="0" applyAlignment="1" applyBorder="1" applyFont="1">
      <alignment horizontal="center" readingOrder="0" vertical="center"/>
    </xf>
    <xf borderId="1" fillId="16" fontId="17" numFmtId="0" xfId="0" applyAlignment="1" applyBorder="1" applyFont="1">
      <alignment horizontal="center" readingOrder="0" vertical="center"/>
    </xf>
    <xf borderId="1" fillId="35" fontId="18" numFmtId="0" xfId="0" applyAlignment="1" applyBorder="1" applyFont="1">
      <alignment horizontal="center" readingOrder="0" vertical="center"/>
    </xf>
    <xf borderId="1" fillId="16" fontId="11" numFmtId="0" xfId="0" applyAlignment="1" applyBorder="1" applyFont="1">
      <alignment horizontal="center" vertical="center"/>
    </xf>
    <xf borderId="1" fillId="21" fontId="11" numFmtId="0" xfId="0" applyAlignment="1" applyBorder="1" applyFont="1">
      <alignment horizontal="center" readingOrder="0" vertical="center"/>
    </xf>
    <xf borderId="1" fillId="3" fontId="19" numFmtId="0" xfId="0" applyAlignment="1" applyBorder="1" applyFont="1">
      <alignment horizontal="center" vertical="center"/>
    </xf>
    <xf borderId="1" fillId="21" fontId="20" numFmtId="0" xfId="0" applyAlignment="1" applyBorder="1" applyFont="1">
      <alignment horizontal="center" vertical="center"/>
    </xf>
    <xf borderId="1" fillId="45" fontId="3" numFmtId="0" xfId="0" applyAlignment="1" applyBorder="1" applyFill="1" applyFont="1">
      <alignment horizontal="center" readingOrder="0" vertical="center"/>
    </xf>
    <xf borderId="1" fillId="46" fontId="3" numFmtId="4" xfId="0" applyAlignment="1" applyBorder="1" applyFill="1" applyFont="1" applyNumberFormat="1">
      <alignment horizontal="center" readingOrder="0" vertical="center"/>
    </xf>
    <xf borderId="1" fillId="47" fontId="11" numFmtId="4" xfId="0" applyAlignment="1" applyBorder="1" applyFill="1" applyFont="1" applyNumberFormat="1">
      <alignment horizontal="center" readingOrder="0" vertical="center"/>
    </xf>
    <xf borderId="2" fillId="48" fontId="20" numFmtId="4" xfId="0" applyAlignment="1" applyBorder="1" applyFill="1" applyFont="1" applyNumberFormat="1">
      <alignment horizontal="center" vertical="center"/>
    </xf>
    <xf borderId="2" fillId="49" fontId="20" numFmtId="4" xfId="0" applyAlignment="1" applyBorder="1" applyFill="1" applyFont="1" applyNumberFormat="1">
      <alignment horizontal="center" vertical="center"/>
    </xf>
    <xf borderId="2" fillId="50" fontId="21" numFmtId="4" xfId="0" applyAlignment="1" applyBorder="1" applyFill="1" applyFont="1" applyNumberFormat="1">
      <alignment horizontal="center" vertical="center"/>
    </xf>
    <xf borderId="2" fillId="51" fontId="22" numFmtId="4" xfId="0" applyAlignment="1" applyBorder="1" applyFill="1" applyFont="1" applyNumberFormat="1">
      <alignment horizontal="center" readingOrder="0" vertical="center"/>
    </xf>
    <xf borderId="2" fillId="52" fontId="23" numFmtId="4" xfId="0" applyAlignment="1" applyBorder="1" applyFill="1" applyFont="1" applyNumberFormat="1">
      <alignment horizontal="center" vertical="center"/>
    </xf>
    <xf borderId="2" fillId="51" fontId="20" numFmtId="4" xfId="0" applyAlignment="1" applyBorder="1" applyFont="1" applyNumberFormat="1">
      <alignment horizontal="center" vertical="center"/>
    </xf>
    <xf borderId="2" fillId="18" fontId="20" numFmtId="4" xfId="0" applyAlignment="1" applyBorder="1" applyFont="1" applyNumberFormat="1">
      <alignment horizontal="center" vertical="center"/>
    </xf>
    <xf borderId="2" fillId="4" fontId="19" numFmtId="0" xfId="0" applyAlignment="1" applyBorder="1" applyFont="1">
      <alignment horizontal="center" readingOrder="0" vertical="center"/>
    </xf>
    <xf borderId="2" fillId="53" fontId="23" numFmtId="4" xfId="0" applyAlignment="1" applyBorder="1" applyFill="1" applyFont="1" applyNumberFormat="1">
      <alignment horizontal="center" vertical="center"/>
    </xf>
    <xf borderId="0" fillId="0" fontId="2" numFmtId="0" xfId="0" applyAlignment="1" applyFont="1">
      <alignment horizontal="center" vertical="bottom"/>
    </xf>
    <xf borderId="0" fillId="0" fontId="3" numFmtId="4" xfId="0" applyAlignment="1" applyFont="1" applyNumberFormat="1">
      <alignment horizontal="center" vertical="bottom"/>
    </xf>
    <xf borderId="1" fillId="46" fontId="2" numFmtId="4" xfId="0" applyAlignment="1" applyBorder="1" applyFont="1" applyNumberFormat="1">
      <alignment horizontal="center" readingOrder="0" vertical="center"/>
    </xf>
    <xf borderId="1" fillId="45" fontId="2" numFmtId="0" xfId="0" applyAlignment="1" applyBorder="1" applyFont="1">
      <alignment horizontal="center" readingOrder="0" vertical="center"/>
    </xf>
    <xf borderId="2" fillId="46" fontId="2" numFmtId="4" xfId="0" applyAlignment="1" applyBorder="1" applyFont="1" applyNumberFormat="1">
      <alignment horizontal="center" readingOrder="0" vertical="center"/>
    </xf>
    <xf borderId="5" fillId="45" fontId="1" numFmtId="0" xfId="0" applyAlignment="1" applyBorder="1" applyFont="1">
      <alignment horizontal="center" readingOrder="0" vertical="center"/>
    </xf>
    <xf borderId="7" fillId="46" fontId="7" numFmtId="4" xfId="0" applyAlignment="1" applyBorder="1" applyFont="1" applyNumberFormat="1">
      <alignment horizontal="center" vertical="center"/>
    </xf>
    <xf borderId="0" fillId="47" fontId="2" numFmtId="4" xfId="0" applyAlignment="1" applyFont="1" applyNumberFormat="1">
      <alignment horizontal="center" readingOrder="0" vertical="center"/>
    </xf>
    <xf borderId="0" fillId="48" fontId="2" numFmtId="0" xfId="0" applyAlignment="1" applyFont="1">
      <alignment horizontal="center" vertical="center"/>
    </xf>
    <xf borderId="0" fillId="49" fontId="2" numFmtId="0" xfId="0" applyAlignment="1" applyFont="1">
      <alignment horizontal="center" vertical="center"/>
    </xf>
    <xf borderId="0" fillId="50" fontId="2" numFmtId="0" xfId="0" applyAlignment="1" applyFont="1">
      <alignment horizontal="center" vertical="center"/>
    </xf>
    <xf borderId="0" fillId="51" fontId="2" numFmtId="0" xfId="0" applyAlignment="1" applyFont="1">
      <alignment horizontal="center" vertical="center"/>
    </xf>
    <xf borderId="0" fillId="52" fontId="2" numFmtId="0" xfId="0" applyAlignment="1" applyFont="1">
      <alignment horizontal="center" vertical="center"/>
    </xf>
    <xf borderId="0" fillId="18" fontId="2" numFmtId="0" xfId="0" applyAlignment="1" applyFont="1">
      <alignment horizontal="center" vertical="center"/>
    </xf>
    <xf borderId="0" fillId="4" fontId="2" numFmtId="0" xfId="0" applyAlignment="1" applyFont="1">
      <alignment horizontal="center" vertical="center"/>
    </xf>
    <xf borderId="0" fillId="33" fontId="2" numFmtId="0" xfId="0" applyAlignment="1" applyFont="1">
      <alignment horizontal="center" vertical="center"/>
    </xf>
    <xf borderId="0" fillId="45" fontId="2" numFmtId="0" xfId="0" applyAlignment="1" applyFont="1">
      <alignment horizontal="center" vertical="center"/>
    </xf>
    <xf borderId="0" fillId="46" fontId="2" numFmtId="4" xfId="0" applyAlignment="1" applyFont="1" applyNumberFormat="1">
      <alignment horizontal="center" vertical="center"/>
    </xf>
    <xf borderId="0" fillId="47" fontId="2" numFmtId="4" xfId="0" applyAlignment="1" applyFont="1" applyNumberFormat="1">
      <alignment horizontal="center" vertical="center"/>
    </xf>
    <xf borderId="0" fillId="4" fontId="1" numFmtId="0" xfId="0" applyAlignment="1" applyFont="1">
      <alignment horizontal="center" vertical="center"/>
    </xf>
    <xf borderId="1" fillId="54" fontId="1" numFmtId="0" xfId="0" applyAlignment="1" applyBorder="1" applyFill="1" applyFont="1">
      <alignment horizontal="center" readingOrder="0" vertical="center"/>
    </xf>
    <xf borderId="1" fillId="55" fontId="12" numFmtId="0" xfId="0" applyAlignment="1" applyBorder="1" applyFill="1" applyFont="1">
      <alignment horizontal="center" vertical="center"/>
    </xf>
    <xf borderId="1" fillId="55" fontId="12" numFmtId="0" xfId="0" applyAlignment="1" applyBorder="1" applyFont="1">
      <alignment horizontal="center" readingOrder="0" vertical="center"/>
    </xf>
    <xf borderId="0" fillId="12" fontId="1" numFmtId="0" xfId="0" applyAlignment="1" applyFont="1">
      <alignment horizontal="center" readingOrder="0" vertical="center"/>
    </xf>
    <xf borderId="0" fillId="12" fontId="1" numFmtId="4" xfId="0" applyAlignment="1" applyFont="1" applyNumberFormat="1">
      <alignment horizontal="center" readingOrder="0" vertical="center"/>
    </xf>
    <xf borderId="0" fillId="45" fontId="2" numFmtId="0" xfId="0" applyAlignment="1" applyFont="1">
      <alignment horizontal="center" readingOrder="0" vertical="center"/>
    </xf>
    <xf borderId="0" fillId="46" fontId="2" numFmtId="4" xfId="0" applyAlignment="1" applyFont="1" applyNumberFormat="1">
      <alignment horizontal="center" readingOrder="0" vertical="center"/>
    </xf>
    <xf borderId="0" fillId="47" fontId="24" numFmtId="4" xfId="0" applyAlignment="1" applyFont="1" applyNumberFormat="1">
      <alignment horizontal="center" readingOrder="0" vertical="center"/>
    </xf>
    <xf borderId="0" fillId="38" fontId="11" numFmtId="0" xfId="0" applyAlignment="1" applyFont="1">
      <alignment horizontal="center"/>
    </xf>
    <xf borderId="1" fillId="43" fontId="11" numFmtId="0" xfId="0" applyAlignment="1" applyBorder="1" applyFont="1">
      <alignment horizontal="center" readingOrder="0"/>
    </xf>
    <xf borderId="1" fillId="44" fontId="11" numFmtId="0" xfId="0" applyAlignment="1" applyBorder="1" applyFont="1">
      <alignment horizontal="center"/>
    </xf>
    <xf borderId="1" fillId="16" fontId="11" numFmtId="0" xfId="0" applyAlignment="1" applyBorder="1" applyFont="1">
      <alignment horizontal="center"/>
    </xf>
    <xf borderId="1" fillId="45" fontId="3" numFmtId="164" xfId="0" applyAlignment="1" applyBorder="1" applyFont="1" applyNumberFormat="1">
      <alignment horizontal="center" readingOrder="0" vertical="bottom"/>
    </xf>
    <xf borderId="1" fillId="48" fontId="3" numFmtId="0" xfId="0" applyAlignment="1" applyBorder="1" applyFont="1">
      <alignment horizontal="center" vertical="bottom"/>
    </xf>
    <xf borderId="1" fillId="49" fontId="3" numFmtId="0" xfId="0" applyAlignment="1" applyBorder="1" applyFont="1">
      <alignment horizontal="center" vertical="bottom"/>
    </xf>
    <xf borderId="1" fillId="51" fontId="3" numFmtId="0" xfId="0" applyAlignment="1" applyBorder="1" applyFont="1">
      <alignment horizontal="center" readingOrder="0" vertical="bottom"/>
    </xf>
    <xf borderId="1" fillId="51" fontId="3" numFmtId="0" xfId="0" applyAlignment="1" applyBorder="1" applyFont="1">
      <alignment horizontal="center" vertical="bottom"/>
    </xf>
    <xf borderId="1" fillId="18" fontId="2" numFmtId="164" xfId="0" applyAlignment="1" applyBorder="1" applyFont="1" applyNumberFormat="1">
      <alignment vertical="bottom"/>
    </xf>
    <xf borderId="1" fillId="18" fontId="2" numFmtId="0" xfId="0" applyAlignment="1" applyBorder="1" applyFont="1">
      <alignment vertical="bottom"/>
    </xf>
    <xf borderId="0" fillId="18" fontId="2" numFmtId="0" xfId="0" applyAlignment="1" applyFont="1">
      <alignment vertical="bottom"/>
    </xf>
    <xf borderId="1" fillId="45" fontId="2" numFmtId="0" xfId="0" applyAlignment="1" applyBorder="1" applyFont="1">
      <alignment vertical="bottom"/>
    </xf>
    <xf borderId="0" fillId="45" fontId="2" numFmtId="0" xfId="0" applyAlignment="1" applyFont="1">
      <alignment vertical="bottom"/>
    </xf>
    <xf borderId="0" fillId="48" fontId="2" numFmtId="0" xfId="0" applyAlignment="1" applyFont="1">
      <alignment vertical="bottom"/>
    </xf>
    <xf borderId="0" fillId="49" fontId="2" numFmtId="0" xfId="0" applyAlignment="1" applyFont="1">
      <alignment vertical="bottom"/>
    </xf>
    <xf borderId="0" fillId="51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3" max="3" width="19.88"/>
  </cols>
  <sheetData>
    <row r="1">
      <c r="A1" s="1" t="s">
        <v>0</v>
      </c>
      <c r="C1" s="2" t="s">
        <v>1</v>
      </c>
      <c r="D1" s="3">
        <v>1.0</v>
      </c>
      <c r="E1" s="3">
        <v>2.0</v>
      </c>
      <c r="F1" s="3">
        <v>3.0</v>
      </c>
      <c r="G1" s="3">
        <v>4.0</v>
      </c>
      <c r="H1" s="3">
        <v>5.0</v>
      </c>
      <c r="I1" s="3">
        <v>6.0</v>
      </c>
      <c r="J1" s="3">
        <v>7.0</v>
      </c>
      <c r="K1" s="3">
        <v>8.0</v>
      </c>
      <c r="L1" s="3">
        <v>9.0</v>
      </c>
      <c r="M1" s="3">
        <v>10.0</v>
      </c>
      <c r="N1" s="3">
        <v>11.0</v>
      </c>
      <c r="O1" s="3">
        <v>12.0</v>
      </c>
      <c r="P1" s="3">
        <v>13.0</v>
      </c>
      <c r="Q1" s="3">
        <v>14.0</v>
      </c>
      <c r="R1" s="3">
        <v>15.0</v>
      </c>
      <c r="S1" s="3">
        <v>16.0</v>
      </c>
      <c r="T1" s="3">
        <v>17.0</v>
      </c>
      <c r="U1" s="3">
        <v>18.0</v>
      </c>
      <c r="V1" s="3"/>
      <c r="W1" s="3">
        <v>20.0</v>
      </c>
      <c r="X1" s="3">
        <v>21.0</v>
      </c>
      <c r="Y1" s="3">
        <v>22.0</v>
      </c>
      <c r="Z1" s="3">
        <v>23.0</v>
      </c>
      <c r="AA1" s="4">
        <v>24.0</v>
      </c>
      <c r="AB1" s="3">
        <v>25.0</v>
      </c>
      <c r="AC1" s="3">
        <v>26.0</v>
      </c>
      <c r="AD1" s="3">
        <v>27.0</v>
      </c>
      <c r="AE1" s="3">
        <v>28.0</v>
      </c>
      <c r="AF1" s="3">
        <v>29.0</v>
      </c>
      <c r="AG1" s="3">
        <v>30.0</v>
      </c>
      <c r="AH1" s="3">
        <v>31.0</v>
      </c>
      <c r="AI1" s="3"/>
      <c r="AJ1" s="5" t="s">
        <v>2</v>
      </c>
    </row>
    <row r="2">
      <c r="C2" s="6" t="s">
        <v>3</v>
      </c>
      <c r="D2" s="7">
        <v>44986.0</v>
      </c>
      <c r="E2" s="7">
        <v>44987.0</v>
      </c>
      <c r="F2" s="7">
        <v>44988.0</v>
      </c>
      <c r="G2" s="7">
        <v>44989.0</v>
      </c>
      <c r="H2" s="7">
        <v>44990.0</v>
      </c>
      <c r="I2" s="7">
        <v>44991.0</v>
      </c>
      <c r="J2" s="7">
        <v>44992.0</v>
      </c>
      <c r="K2" s="7">
        <v>44993.0</v>
      </c>
      <c r="L2" s="7">
        <v>44994.0</v>
      </c>
      <c r="M2" s="7">
        <v>44995.0</v>
      </c>
      <c r="N2" s="7">
        <v>44996.0</v>
      </c>
      <c r="O2" s="7">
        <v>44997.0</v>
      </c>
      <c r="P2" s="7">
        <v>44998.0</v>
      </c>
      <c r="Q2" s="7">
        <v>44999.0</v>
      </c>
      <c r="R2" s="7">
        <v>45000.0</v>
      </c>
      <c r="S2" s="7">
        <v>45001.0</v>
      </c>
      <c r="T2" s="7">
        <v>45002.0</v>
      </c>
      <c r="U2" s="7">
        <v>45003.0</v>
      </c>
      <c r="V2" s="7">
        <v>45004.0</v>
      </c>
      <c r="W2" s="7">
        <v>45005.0</v>
      </c>
      <c r="X2" s="7">
        <v>45006.0</v>
      </c>
      <c r="Y2" s="7">
        <v>45007.0</v>
      </c>
      <c r="Z2" s="7">
        <v>45008.0</v>
      </c>
      <c r="AA2" s="8">
        <v>45009.0</v>
      </c>
      <c r="AB2" s="7">
        <v>45010.0</v>
      </c>
      <c r="AC2" s="7">
        <v>45011.0</v>
      </c>
      <c r="AD2" s="7">
        <v>45012.0</v>
      </c>
      <c r="AE2" s="7">
        <v>45013.0</v>
      </c>
      <c r="AF2" s="7">
        <v>45014.0</v>
      </c>
      <c r="AG2" s="7">
        <v>45015.0</v>
      </c>
      <c r="AH2" s="7">
        <v>45016.0</v>
      </c>
      <c r="AI2" s="7">
        <v>45017.0</v>
      </c>
    </row>
    <row r="3">
      <c r="A3" s="2" t="s">
        <v>4</v>
      </c>
      <c r="B3" s="9" t="s">
        <v>5</v>
      </c>
      <c r="C3" s="10" t="s">
        <v>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>
      <c r="A4" s="12">
        <v>1.0</v>
      </c>
      <c r="B4" s="13">
        <v>701.0</v>
      </c>
      <c r="C4" s="14" t="s">
        <v>7</v>
      </c>
      <c r="D4" s="15">
        <v>2.0</v>
      </c>
      <c r="E4" s="15">
        <v>2.0</v>
      </c>
      <c r="F4" s="16">
        <v>0.0</v>
      </c>
      <c r="G4" s="15">
        <v>1.0</v>
      </c>
      <c r="H4" s="15">
        <v>2.5</v>
      </c>
      <c r="I4" s="15">
        <v>2.5</v>
      </c>
      <c r="J4" s="17">
        <v>3.5</v>
      </c>
      <c r="K4" s="15">
        <v>2.0</v>
      </c>
      <c r="L4" s="15">
        <v>1.5</v>
      </c>
      <c r="M4" s="15">
        <v>1.5</v>
      </c>
      <c r="N4" s="15">
        <v>2.5</v>
      </c>
      <c r="O4" s="15">
        <v>2.5</v>
      </c>
      <c r="P4" s="15">
        <v>2.5</v>
      </c>
      <c r="Q4" s="15">
        <v>2.5</v>
      </c>
      <c r="R4" s="15">
        <v>2.5</v>
      </c>
      <c r="S4" s="15">
        <v>1.5</v>
      </c>
      <c r="T4" s="15">
        <v>5.5</v>
      </c>
      <c r="U4" s="15">
        <v>2.5</v>
      </c>
      <c r="V4" s="15">
        <v>2.5</v>
      </c>
      <c r="W4" s="15">
        <v>2.0</v>
      </c>
      <c r="X4" s="15">
        <v>2.5</v>
      </c>
      <c r="Y4" s="15">
        <v>1.5</v>
      </c>
      <c r="Z4" s="15">
        <v>2.5</v>
      </c>
      <c r="AA4" s="18">
        <v>2.5</v>
      </c>
      <c r="AB4" s="15">
        <v>3.0</v>
      </c>
      <c r="AC4" s="15">
        <v>2.5</v>
      </c>
      <c r="AD4" s="15">
        <v>3.5</v>
      </c>
      <c r="AE4" s="15">
        <v>2.5</v>
      </c>
      <c r="AF4" s="15">
        <v>2.5</v>
      </c>
      <c r="AG4" s="15">
        <v>3.5</v>
      </c>
      <c r="AH4" s="15">
        <v>2.5</v>
      </c>
      <c r="AI4" s="15">
        <v>2.5</v>
      </c>
      <c r="AJ4" s="19">
        <f t="shared" ref="AJ4:AJ43" si="1">sum(D4:AI4)</f>
        <v>76.5</v>
      </c>
    </row>
    <row r="5">
      <c r="A5" s="12">
        <v>2.0</v>
      </c>
      <c r="B5" s="20"/>
      <c r="C5" s="14" t="s">
        <v>8</v>
      </c>
      <c r="D5" s="15">
        <v>4.0</v>
      </c>
      <c r="E5" s="15">
        <v>4.0</v>
      </c>
      <c r="F5" s="16">
        <v>0.0</v>
      </c>
      <c r="G5" s="15">
        <v>1.0</v>
      </c>
      <c r="H5" s="15">
        <v>2.5</v>
      </c>
      <c r="I5" s="15">
        <v>2.5</v>
      </c>
      <c r="J5" s="17">
        <v>3.5</v>
      </c>
      <c r="K5" s="15">
        <v>2.0</v>
      </c>
      <c r="L5" s="15">
        <v>1.5</v>
      </c>
      <c r="M5" s="15">
        <v>1.5</v>
      </c>
      <c r="N5" s="15">
        <v>2.5</v>
      </c>
      <c r="O5" s="15">
        <v>2.5</v>
      </c>
      <c r="P5" s="15">
        <v>2.5</v>
      </c>
      <c r="Q5" s="15">
        <v>2.5</v>
      </c>
      <c r="R5" s="15">
        <v>2.5</v>
      </c>
      <c r="S5" s="15">
        <v>1.5</v>
      </c>
      <c r="T5" s="15">
        <v>4.0</v>
      </c>
      <c r="U5" s="15">
        <v>2.5</v>
      </c>
      <c r="V5" s="15">
        <v>2.5</v>
      </c>
      <c r="W5" s="15">
        <v>2.0</v>
      </c>
      <c r="X5" s="15">
        <v>2.0</v>
      </c>
      <c r="Y5" s="15">
        <v>1.0</v>
      </c>
      <c r="Z5" s="15">
        <v>2.5</v>
      </c>
      <c r="AA5" s="18">
        <v>2.5</v>
      </c>
      <c r="AB5" s="15">
        <v>3.0</v>
      </c>
      <c r="AC5" s="15">
        <v>2.5</v>
      </c>
      <c r="AD5" s="15">
        <v>3.5</v>
      </c>
      <c r="AE5" s="15">
        <v>2.5</v>
      </c>
      <c r="AF5" s="15">
        <v>2.5</v>
      </c>
      <c r="AG5" s="15">
        <v>3.5</v>
      </c>
      <c r="AH5" s="15">
        <v>2.5</v>
      </c>
      <c r="AI5" s="15">
        <v>1.5</v>
      </c>
      <c r="AJ5" s="19">
        <f t="shared" si="1"/>
        <v>77</v>
      </c>
    </row>
    <row r="6">
      <c r="A6" s="12">
        <v>3.0</v>
      </c>
      <c r="B6" s="11"/>
      <c r="C6" s="14" t="s">
        <v>9</v>
      </c>
      <c r="D6" s="15">
        <v>2.0</v>
      </c>
      <c r="E6" s="15">
        <v>1.5</v>
      </c>
      <c r="F6" s="16">
        <v>0.0</v>
      </c>
      <c r="G6" s="15">
        <v>1.0</v>
      </c>
      <c r="H6" s="15">
        <v>2.5</v>
      </c>
      <c r="I6" s="15">
        <v>2.5</v>
      </c>
      <c r="J6" s="17">
        <v>3.5</v>
      </c>
      <c r="K6" s="15">
        <v>2.0</v>
      </c>
      <c r="L6" s="15">
        <v>1.5</v>
      </c>
      <c r="M6" s="15">
        <v>1.5</v>
      </c>
      <c r="N6" s="15">
        <v>2.5</v>
      </c>
      <c r="O6" s="15">
        <v>2.5</v>
      </c>
      <c r="P6" s="15">
        <v>2.5</v>
      </c>
      <c r="Q6" s="15">
        <v>2.5</v>
      </c>
      <c r="R6" s="15">
        <v>2.5</v>
      </c>
      <c r="S6" s="15">
        <v>1.5</v>
      </c>
      <c r="T6" s="15">
        <v>4.0</v>
      </c>
      <c r="U6" s="15">
        <v>2.0</v>
      </c>
      <c r="V6" s="15">
        <v>2.0</v>
      </c>
      <c r="W6" s="15">
        <v>2.5</v>
      </c>
      <c r="X6" s="15">
        <v>1.5</v>
      </c>
      <c r="Y6" s="15">
        <v>2.5</v>
      </c>
      <c r="Z6" s="15">
        <v>2.5</v>
      </c>
      <c r="AA6" s="18">
        <v>2.5</v>
      </c>
      <c r="AB6" s="15">
        <v>3.0</v>
      </c>
      <c r="AC6" s="15">
        <v>2.5</v>
      </c>
      <c r="AD6" s="15">
        <v>3.5</v>
      </c>
      <c r="AE6" s="15">
        <v>2.5</v>
      </c>
      <c r="AF6" s="15">
        <v>5.0</v>
      </c>
      <c r="AG6" s="15">
        <v>4.5</v>
      </c>
      <c r="AH6" s="15">
        <v>3.5</v>
      </c>
      <c r="AI6" s="15">
        <v>2.5</v>
      </c>
      <c r="AJ6" s="19">
        <f t="shared" si="1"/>
        <v>78.5</v>
      </c>
    </row>
    <row r="7">
      <c r="A7" s="12">
        <v>4.0</v>
      </c>
      <c r="B7" s="13">
        <v>702.0</v>
      </c>
      <c r="C7" s="14" t="s">
        <v>10</v>
      </c>
      <c r="D7" s="15">
        <v>2.0</v>
      </c>
      <c r="E7" s="15">
        <v>1.5</v>
      </c>
      <c r="F7" s="15">
        <v>1.0</v>
      </c>
      <c r="G7" s="15">
        <v>1.5</v>
      </c>
      <c r="H7" s="15">
        <v>2.0</v>
      </c>
      <c r="I7" s="15">
        <v>5.0</v>
      </c>
      <c r="J7" s="17">
        <v>6.0</v>
      </c>
      <c r="K7" s="15">
        <v>2.0</v>
      </c>
      <c r="L7" s="15">
        <v>2.5</v>
      </c>
      <c r="M7" s="15">
        <v>1.0</v>
      </c>
      <c r="N7" s="15">
        <v>2.0</v>
      </c>
      <c r="O7" s="15">
        <v>2.0</v>
      </c>
      <c r="P7" s="15">
        <v>2.0</v>
      </c>
      <c r="Q7" s="15">
        <v>2.0</v>
      </c>
      <c r="R7" s="15">
        <v>2.5</v>
      </c>
      <c r="S7" s="15">
        <v>1.5</v>
      </c>
      <c r="T7" s="15">
        <v>4.0</v>
      </c>
      <c r="U7" s="15">
        <v>2.0</v>
      </c>
      <c r="V7" s="15">
        <v>2.0</v>
      </c>
      <c r="W7" s="15">
        <v>2.5</v>
      </c>
      <c r="X7" s="15">
        <v>2.5</v>
      </c>
      <c r="Y7" s="15">
        <v>2.5</v>
      </c>
      <c r="Z7" s="15">
        <v>2.5</v>
      </c>
      <c r="AA7" s="18">
        <v>2.5</v>
      </c>
      <c r="AB7" s="15">
        <v>3.0</v>
      </c>
      <c r="AC7" s="15">
        <v>2.5</v>
      </c>
      <c r="AD7" s="15">
        <v>3.5</v>
      </c>
      <c r="AE7" s="15">
        <v>2.5</v>
      </c>
      <c r="AF7" s="15">
        <v>2.5</v>
      </c>
      <c r="AG7" s="15">
        <v>3.5</v>
      </c>
      <c r="AH7" s="15">
        <v>2.5</v>
      </c>
      <c r="AI7" s="15">
        <v>2.5</v>
      </c>
      <c r="AJ7" s="19">
        <f t="shared" si="1"/>
        <v>79.5</v>
      </c>
    </row>
    <row r="8">
      <c r="A8" s="12">
        <v>5.0</v>
      </c>
      <c r="B8" s="11"/>
      <c r="C8" s="14" t="s">
        <v>11</v>
      </c>
      <c r="D8" s="15">
        <v>2.0</v>
      </c>
      <c r="E8" s="15">
        <v>5.0</v>
      </c>
      <c r="F8" s="15">
        <v>3.0</v>
      </c>
      <c r="G8" s="15">
        <v>5.0</v>
      </c>
      <c r="H8" s="15">
        <v>2.5</v>
      </c>
      <c r="I8" s="15">
        <v>2.5</v>
      </c>
      <c r="J8" s="17">
        <v>3.5</v>
      </c>
      <c r="K8" s="15">
        <v>2.0</v>
      </c>
      <c r="L8" s="15">
        <v>3.5</v>
      </c>
      <c r="M8" s="15">
        <v>0.5</v>
      </c>
      <c r="N8" s="15">
        <v>2.5</v>
      </c>
      <c r="O8" s="15">
        <v>2.5</v>
      </c>
      <c r="P8" s="15">
        <v>2.5</v>
      </c>
      <c r="Q8" s="15">
        <v>2.0</v>
      </c>
      <c r="R8" s="15">
        <v>2.5</v>
      </c>
      <c r="S8" s="15">
        <v>1.5</v>
      </c>
      <c r="T8" s="15">
        <v>0.5</v>
      </c>
      <c r="U8" s="15">
        <v>0.5</v>
      </c>
      <c r="V8" s="15">
        <v>2.5</v>
      </c>
      <c r="W8" s="15">
        <v>0.5</v>
      </c>
      <c r="X8" s="16">
        <v>0.0</v>
      </c>
      <c r="Y8" s="16">
        <v>0.0</v>
      </c>
      <c r="Z8" s="16">
        <v>0.0</v>
      </c>
      <c r="AA8" s="16">
        <v>0.0</v>
      </c>
      <c r="AB8" s="16">
        <v>0.0</v>
      </c>
      <c r="AC8" s="15">
        <v>3.0</v>
      </c>
      <c r="AD8" s="15">
        <v>7.0</v>
      </c>
      <c r="AE8" s="15">
        <v>5.0</v>
      </c>
      <c r="AF8" s="15">
        <v>5.0</v>
      </c>
      <c r="AG8" s="15">
        <v>7.0</v>
      </c>
      <c r="AH8" s="15">
        <v>5.0</v>
      </c>
      <c r="AI8" s="15">
        <v>2.5</v>
      </c>
      <c r="AJ8" s="19">
        <f t="shared" si="1"/>
        <v>81.5</v>
      </c>
    </row>
    <row r="9">
      <c r="A9" s="12">
        <v>6.0</v>
      </c>
      <c r="B9" s="13">
        <v>703.0</v>
      </c>
      <c r="C9" s="14" t="s">
        <v>12</v>
      </c>
      <c r="D9" s="15">
        <v>1.0</v>
      </c>
      <c r="E9" s="16">
        <v>0.0</v>
      </c>
      <c r="F9" s="16">
        <v>0.0</v>
      </c>
      <c r="G9" s="16">
        <v>0.0</v>
      </c>
      <c r="H9" s="15">
        <v>2.5</v>
      </c>
      <c r="I9" s="15">
        <v>2.5</v>
      </c>
      <c r="J9" s="17">
        <v>3.5</v>
      </c>
      <c r="K9" s="15">
        <v>1.0</v>
      </c>
      <c r="L9" s="15">
        <v>1.5</v>
      </c>
      <c r="M9" s="16">
        <v>0.0</v>
      </c>
      <c r="N9" s="15">
        <v>2.5</v>
      </c>
      <c r="O9" s="15">
        <v>2.5</v>
      </c>
      <c r="P9" s="15">
        <v>1.0</v>
      </c>
      <c r="Q9" s="15">
        <v>1.5</v>
      </c>
      <c r="R9" s="15">
        <v>2.5</v>
      </c>
      <c r="S9" s="15">
        <v>1.5</v>
      </c>
      <c r="T9" s="15">
        <v>6.0</v>
      </c>
      <c r="U9" s="15">
        <v>2.0</v>
      </c>
      <c r="V9" s="15">
        <v>1.5</v>
      </c>
      <c r="W9" s="15">
        <v>2.5</v>
      </c>
      <c r="X9" s="15">
        <v>2.5</v>
      </c>
      <c r="Y9" s="15">
        <v>2.5</v>
      </c>
      <c r="Z9" s="15">
        <v>1.0</v>
      </c>
      <c r="AA9" s="18">
        <v>1.0</v>
      </c>
      <c r="AB9" s="15">
        <v>3.0</v>
      </c>
      <c r="AC9" s="15">
        <v>2.5</v>
      </c>
      <c r="AD9" s="15">
        <v>3.5</v>
      </c>
      <c r="AE9" s="15">
        <v>2.5</v>
      </c>
      <c r="AF9" s="15">
        <v>2.5</v>
      </c>
      <c r="AG9" s="15">
        <v>3.5</v>
      </c>
      <c r="AH9" s="15">
        <v>1.0</v>
      </c>
      <c r="AI9" s="15">
        <v>2.5</v>
      </c>
      <c r="AJ9" s="19">
        <f t="shared" si="1"/>
        <v>63.5</v>
      </c>
    </row>
    <row r="10">
      <c r="A10" s="12">
        <v>7.0</v>
      </c>
      <c r="B10" s="20"/>
      <c r="C10" s="14" t="s">
        <v>13</v>
      </c>
      <c r="D10" s="15">
        <v>2.0</v>
      </c>
      <c r="E10" s="15">
        <v>0.5</v>
      </c>
      <c r="F10" s="16">
        <v>0.0</v>
      </c>
      <c r="G10" s="15">
        <v>1.0</v>
      </c>
      <c r="H10" s="15">
        <v>2.5</v>
      </c>
      <c r="I10" s="15">
        <v>2.5</v>
      </c>
      <c r="J10" s="17">
        <v>3.5</v>
      </c>
      <c r="K10" s="15">
        <v>2.0</v>
      </c>
      <c r="L10" s="15">
        <v>1.5</v>
      </c>
      <c r="M10" s="15">
        <v>0.5</v>
      </c>
      <c r="N10" s="15">
        <v>2.5</v>
      </c>
      <c r="O10" s="15">
        <v>2.5</v>
      </c>
      <c r="P10" s="15">
        <v>2.5</v>
      </c>
      <c r="Q10" s="15">
        <v>2.5</v>
      </c>
      <c r="R10" s="15">
        <v>2.5</v>
      </c>
      <c r="S10" s="15">
        <v>1.5</v>
      </c>
      <c r="T10" s="15">
        <v>3.0</v>
      </c>
      <c r="U10" s="15">
        <v>1.0</v>
      </c>
      <c r="V10" s="15">
        <v>1.5</v>
      </c>
      <c r="W10" s="15">
        <v>2.5</v>
      </c>
      <c r="X10" s="15">
        <v>2.5</v>
      </c>
      <c r="Y10" s="15">
        <v>2.5</v>
      </c>
      <c r="Z10" s="15">
        <v>2.5</v>
      </c>
      <c r="AA10" s="18">
        <v>2.5</v>
      </c>
      <c r="AB10" s="15">
        <v>3.0</v>
      </c>
      <c r="AC10" s="15">
        <v>2.5</v>
      </c>
      <c r="AD10" s="15">
        <v>3.5</v>
      </c>
      <c r="AE10" s="15">
        <v>2.5</v>
      </c>
      <c r="AF10" s="15">
        <v>2.5</v>
      </c>
      <c r="AG10" s="15">
        <v>3.5</v>
      </c>
      <c r="AH10" s="15">
        <v>2.5</v>
      </c>
      <c r="AI10" s="15">
        <v>2.5</v>
      </c>
      <c r="AJ10" s="19">
        <f t="shared" si="1"/>
        <v>70.5</v>
      </c>
    </row>
    <row r="11">
      <c r="A11" s="12">
        <v>8.0</v>
      </c>
      <c r="B11" s="11"/>
      <c r="C11" s="14" t="s">
        <v>14</v>
      </c>
      <c r="D11" s="15">
        <v>2.0</v>
      </c>
      <c r="E11" s="15">
        <v>1.0</v>
      </c>
      <c r="F11" s="15">
        <v>2.0</v>
      </c>
      <c r="G11" s="15">
        <v>2.0</v>
      </c>
      <c r="H11" s="15">
        <v>2.5</v>
      </c>
      <c r="I11" s="15">
        <v>2.5</v>
      </c>
      <c r="J11" s="17">
        <v>3.5</v>
      </c>
      <c r="K11" s="15">
        <v>3.0</v>
      </c>
      <c r="L11" s="15">
        <v>2.5</v>
      </c>
      <c r="M11" s="15">
        <v>0.5</v>
      </c>
      <c r="N11" s="15">
        <v>1.5</v>
      </c>
      <c r="O11" s="15">
        <v>2.5</v>
      </c>
      <c r="P11" s="15">
        <v>2.5</v>
      </c>
      <c r="Q11" s="15">
        <v>2.5</v>
      </c>
      <c r="R11" s="15">
        <v>2.5</v>
      </c>
      <c r="S11" s="15">
        <v>1.5</v>
      </c>
      <c r="T11" s="15">
        <v>4.0</v>
      </c>
      <c r="U11" s="15">
        <v>2.0</v>
      </c>
      <c r="V11" s="15">
        <v>2.5</v>
      </c>
      <c r="W11" s="15">
        <v>4.0</v>
      </c>
      <c r="X11" s="15">
        <v>4.0</v>
      </c>
      <c r="Y11" s="15">
        <v>2.5</v>
      </c>
      <c r="Z11" s="15">
        <v>2.5</v>
      </c>
      <c r="AA11" s="18">
        <v>2.5</v>
      </c>
      <c r="AB11" s="15">
        <v>3.0</v>
      </c>
      <c r="AC11" s="15">
        <v>2.5</v>
      </c>
      <c r="AD11" s="15">
        <v>3.5</v>
      </c>
      <c r="AE11" s="15">
        <v>2.5</v>
      </c>
      <c r="AF11" s="15">
        <v>4.0</v>
      </c>
      <c r="AG11" s="15">
        <v>3.5</v>
      </c>
      <c r="AH11" s="15">
        <v>2.5</v>
      </c>
      <c r="AI11" s="15">
        <v>2.5</v>
      </c>
      <c r="AJ11" s="19">
        <f t="shared" si="1"/>
        <v>82.5</v>
      </c>
    </row>
    <row r="12">
      <c r="A12" s="12">
        <v>9.0</v>
      </c>
      <c r="B12" s="13">
        <v>704.0</v>
      </c>
      <c r="C12" s="14" t="s">
        <v>15</v>
      </c>
      <c r="D12" s="15">
        <v>2.0</v>
      </c>
      <c r="E12" s="15">
        <v>2.5</v>
      </c>
      <c r="F12" s="15">
        <v>2.0</v>
      </c>
      <c r="G12" s="15">
        <v>4.5</v>
      </c>
      <c r="H12" s="15">
        <v>2.5</v>
      </c>
      <c r="I12" s="15">
        <v>2.5</v>
      </c>
      <c r="J12" s="17">
        <v>3.5</v>
      </c>
      <c r="K12" s="15">
        <v>2.0</v>
      </c>
      <c r="L12" s="15">
        <v>2.5</v>
      </c>
      <c r="M12" s="15">
        <v>1.5</v>
      </c>
      <c r="N12" s="15">
        <v>2.0</v>
      </c>
      <c r="O12" s="15">
        <v>1.0</v>
      </c>
      <c r="P12" s="15">
        <v>2.0</v>
      </c>
      <c r="Q12" s="15">
        <v>2.5</v>
      </c>
      <c r="R12" s="15">
        <v>2.5</v>
      </c>
      <c r="S12" s="15">
        <v>1.5</v>
      </c>
      <c r="T12" s="15">
        <v>4.0</v>
      </c>
      <c r="U12" s="15">
        <v>2.5</v>
      </c>
      <c r="V12" s="15">
        <v>1.5</v>
      </c>
      <c r="W12" s="15">
        <v>3.5</v>
      </c>
      <c r="X12" s="15">
        <v>1.0</v>
      </c>
      <c r="Y12" s="15">
        <v>2.5</v>
      </c>
      <c r="Z12" s="15">
        <v>2.5</v>
      </c>
      <c r="AA12" s="18">
        <v>2.5</v>
      </c>
      <c r="AB12" s="15">
        <v>3.0</v>
      </c>
      <c r="AC12" s="15">
        <v>2.5</v>
      </c>
      <c r="AD12" s="15">
        <v>3.5</v>
      </c>
      <c r="AE12" s="15">
        <v>2.5</v>
      </c>
      <c r="AF12" s="15">
        <v>2.5</v>
      </c>
      <c r="AG12" s="15">
        <v>3.5</v>
      </c>
      <c r="AH12" s="15">
        <v>2.5</v>
      </c>
      <c r="AI12" s="15">
        <v>2.5</v>
      </c>
      <c r="AJ12" s="19">
        <f t="shared" si="1"/>
        <v>79.5</v>
      </c>
    </row>
    <row r="13">
      <c r="A13" s="12">
        <v>10.0</v>
      </c>
      <c r="B13" s="20"/>
      <c r="C13" s="14" t="s">
        <v>16</v>
      </c>
      <c r="D13" s="15">
        <v>2.0</v>
      </c>
      <c r="E13" s="15">
        <v>2.5</v>
      </c>
      <c r="F13" s="15">
        <v>2.0</v>
      </c>
      <c r="G13" s="15">
        <v>2.5</v>
      </c>
      <c r="H13" s="15">
        <v>2.5</v>
      </c>
      <c r="I13" s="15">
        <v>2.5</v>
      </c>
      <c r="J13" s="17">
        <v>3.5</v>
      </c>
      <c r="K13" s="15">
        <v>2.0</v>
      </c>
      <c r="L13" s="15">
        <v>2.5</v>
      </c>
      <c r="M13" s="15">
        <v>1.5</v>
      </c>
      <c r="N13" s="15">
        <v>2.5</v>
      </c>
      <c r="O13" s="15">
        <v>2.5</v>
      </c>
      <c r="P13" s="15">
        <v>2.5</v>
      </c>
      <c r="Q13" s="15">
        <v>2.5</v>
      </c>
      <c r="R13" s="15">
        <v>2.5</v>
      </c>
      <c r="S13" s="15">
        <v>1.5</v>
      </c>
      <c r="T13" s="15">
        <v>4.0</v>
      </c>
      <c r="U13" s="15">
        <v>2.5</v>
      </c>
      <c r="V13" s="15">
        <v>2.5</v>
      </c>
      <c r="W13" s="15">
        <v>2.5</v>
      </c>
      <c r="X13" s="15">
        <v>2.5</v>
      </c>
      <c r="Y13" s="15">
        <v>2.5</v>
      </c>
      <c r="Z13" s="15">
        <v>2.5</v>
      </c>
      <c r="AA13" s="18">
        <v>2.5</v>
      </c>
      <c r="AB13" s="15">
        <v>3.0</v>
      </c>
      <c r="AC13" s="15">
        <v>2.5</v>
      </c>
      <c r="AD13" s="15">
        <v>3.5</v>
      </c>
      <c r="AE13" s="15">
        <v>2.5</v>
      </c>
      <c r="AF13" s="15">
        <v>2.5</v>
      </c>
      <c r="AG13" s="15">
        <v>6.0</v>
      </c>
      <c r="AH13" s="15">
        <v>2.5</v>
      </c>
      <c r="AI13" s="15">
        <v>2.5</v>
      </c>
      <c r="AJ13" s="19">
        <f t="shared" si="1"/>
        <v>84</v>
      </c>
    </row>
    <row r="14">
      <c r="A14" s="12">
        <v>11.0</v>
      </c>
      <c r="B14" s="11"/>
      <c r="C14" s="14" t="s">
        <v>17</v>
      </c>
      <c r="D14" s="15">
        <v>2.0</v>
      </c>
      <c r="E14" s="15">
        <v>2.5</v>
      </c>
      <c r="F14" s="15">
        <v>2.0</v>
      </c>
      <c r="G14" s="15">
        <v>2.5</v>
      </c>
      <c r="H14" s="15">
        <v>2.5</v>
      </c>
      <c r="I14" s="15">
        <v>2.5</v>
      </c>
      <c r="J14" s="17">
        <v>3.5</v>
      </c>
      <c r="K14" s="15">
        <v>2.0</v>
      </c>
      <c r="L14" s="15">
        <v>2.5</v>
      </c>
      <c r="M14" s="15">
        <v>1.5</v>
      </c>
      <c r="N14" s="15">
        <v>2.5</v>
      </c>
      <c r="O14" s="15">
        <v>2.5</v>
      </c>
      <c r="P14" s="15">
        <v>2.5</v>
      </c>
      <c r="Q14" s="15">
        <v>2.5</v>
      </c>
      <c r="R14" s="15">
        <v>2.5</v>
      </c>
      <c r="S14" s="15">
        <v>1.5</v>
      </c>
      <c r="T14" s="15">
        <v>4.0</v>
      </c>
      <c r="U14" s="15">
        <v>2.5</v>
      </c>
      <c r="V14" s="15">
        <v>2.5</v>
      </c>
      <c r="W14" s="15">
        <v>2.5</v>
      </c>
      <c r="X14" s="15">
        <v>2.5</v>
      </c>
      <c r="Y14" s="15">
        <v>2.5</v>
      </c>
      <c r="Z14" s="15">
        <v>2.5</v>
      </c>
      <c r="AA14" s="18">
        <v>2.5</v>
      </c>
      <c r="AB14" s="15">
        <v>3.0</v>
      </c>
      <c r="AC14" s="15">
        <v>2.5</v>
      </c>
      <c r="AD14" s="15">
        <v>3.5</v>
      </c>
      <c r="AE14" s="15">
        <v>2.5</v>
      </c>
      <c r="AF14" s="15">
        <v>2.5</v>
      </c>
      <c r="AG14" s="15">
        <v>3.5</v>
      </c>
      <c r="AH14" s="15">
        <v>2.5</v>
      </c>
      <c r="AI14" s="15">
        <v>2.5</v>
      </c>
      <c r="AJ14" s="19">
        <f t="shared" si="1"/>
        <v>81.5</v>
      </c>
    </row>
    <row r="15">
      <c r="A15" s="12">
        <v>12.0</v>
      </c>
      <c r="B15" s="13">
        <v>705.0</v>
      </c>
      <c r="C15" s="14" t="s">
        <v>18</v>
      </c>
      <c r="D15" s="15">
        <v>2.0</v>
      </c>
      <c r="E15" s="15">
        <v>2.5</v>
      </c>
      <c r="F15" s="15">
        <v>2.0</v>
      </c>
      <c r="G15" s="15">
        <v>4.5</v>
      </c>
      <c r="H15" s="15">
        <v>2.5</v>
      </c>
      <c r="I15" s="15">
        <v>2.5</v>
      </c>
      <c r="J15" s="17">
        <v>5.0</v>
      </c>
      <c r="K15" s="15">
        <v>3.0</v>
      </c>
      <c r="L15" s="15">
        <v>2.5</v>
      </c>
      <c r="M15" s="15">
        <v>1.5</v>
      </c>
      <c r="N15" s="15">
        <v>1.0</v>
      </c>
      <c r="O15" s="15">
        <v>2.5</v>
      </c>
      <c r="P15" s="15">
        <v>2.5</v>
      </c>
      <c r="Q15" s="15">
        <v>2.5</v>
      </c>
      <c r="R15" s="15">
        <v>2.5</v>
      </c>
      <c r="S15" s="15">
        <v>1.5</v>
      </c>
      <c r="T15" s="15">
        <v>5.5</v>
      </c>
      <c r="U15" s="16">
        <v>0.0</v>
      </c>
      <c r="V15" s="16">
        <v>0.0</v>
      </c>
      <c r="W15" s="15">
        <v>1.0</v>
      </c>
      <c r="X15" s="15">
        <v>2.5</v>
      </c>
      <c r="Y15" s="15">
        <v>2.5</v>
      </c>
      <c r="Z15" s="15">
        <v>2.5</v>
      </c>
      <c r="AA15" s="18">
        <v>2.5</v>
      </c>
      <c r="AB15" s="15">
        <v>3.0</v>
      </c>
      <c r="AC15" s="15">
        <v>2.5</v>
      </c>
      <c r="AD15" s="15">
        <v>3.5</v>
      </c>
      <c r="AE15" s="15">
        <v>2.5</v>
      </c>
      <c r="AF15" s="15">
        <v>2.5</v>
      </c>
      <c r="AG15" s="15">
        <v>3.5</v>
      </c>
      <c r="AH15" s="15">
        <v>2.5</v>
      </c>
      <c r="AI15" s="15">
        <v>2.5</v>
      </c>
      <c r="AJ15" s="19">
        <f t="shared" si="1"/>
        <v>79.5</v>
      </c>
    </row>
    <row r="16">
      <c r="A16" s="12">
        <v>13.0</v>
      </c>
      <c r="B16" s="20"/>
      <c r="C16" s="14" t="s">
        <v>19</v>
      </c>
      <c r="D16" s="15">
        <v>2.0</v>
      </c>
      <c r="E16" s="15">
        <v>2.5</v>
      </c>
      <c r="F16" s="15">
        <v>2.0</v>
      </c>
      <c r="G16" s="15">
        <v>2.5</v>
      </c>
      <c r="H16" s="15">
        <v>2.5</v>
      </c>
      <c r="I16" s="15">
        <v>2.5</v>
      </c>
      <c r="J16" s="17">
        <v>3.0</v>
      </c>
      <c r="K16" s="15">
        <v>1.0</v>
      </c>
      <c r="L16" s="15">
        <v>2.5</v>
      </c>
      <c r="M16" s="15">
        <v>1.5</v>
      </c>
      <c r="N16" s="15">
        <v>2.5</v>
      </c>
      <c r="O16" s="15">
        <v>1.5</v>
      </c>
      <c r="P16" s="15">
        <v>2.5</v>
      </c>
      <c r="Q16" s="15">
        <v>2.5</v>
      </c>
      <c r="R16" s="15">
        <v>2.5</v>
      </c>
      <c r="S16" s="15">
        <v>1.5</v>
      </c>
      <c r="T16" s="15">
        <v>4.0</v>
      </c>
      <c r="U16" s="15">
        <v>2.5</v>
      </c>
      <c r="V16" s="15">
        <v>2.5</v>
      </c>
      <c r="W16" s="15">
        <v>1.5</v>
      </c>
      <c r="X16" s="15">
        <v>2.5</v>
      </c>
      <c r="Y16" s="15">
        <v>1.5</v>
      </c>
      <c r="Z16" s="15">
        <v>2.5</v>
      </c>
      <c r="AA16" s="18">
        <v>2.5</v>
      </c>
      <c r="AB16" s="15">
        <v>3.0</v>
      </c>
      <c r="AC16" s="15">
        <v>2.5</v>
      </c>
      <c r="AD16" s="15">
        <v>4.5</v>
      </c>
      <c r="AE16" s="15">
        <v>2.5</v>
      </c>
      <c r="AF16" s="15">
        <v>2.5</v>
      </c>
      <c r="AG16" s="15">
        <v>3.5</v>
      </c>
      <c r="AH16" s="15">
        <v>2.5</v>
      </c>
      <c r="AI16" s="15">
        <v>2.5</v>
      </c>
      <c r="AJ16" s="19">
        <f t="shared" si="1"/>
        <v>78</v>
      </c>
    </row>
    <row r="17">
      <c r="A17" s="12">
        <v>14.0</v>
      </c>
      <c r="B17" s="11"/>
      <c r="C17" s="14" t="s">
        <v>20</v>
      </c>
      <c r="D17" s="15">
        <v>2.0</v>
      </c>
      <c r="E17" s="15">
        <v>1.5</v>
      </c>
      <c r="F17" s="16">
        <v>0.0</v>
      </c>
      <c r="G17" s="15">
        <v>2.5</v>
      </c>
      <c r="H17" s="15">
        <v>1.5</v>
      </c>
      <c r="I17" s="15">
        <v>1.0</v>
      </c>
      <c r="J17" s="17">
        <v>3.0</v>
      </c>
      <c r="K17" s="15">
        <v>1.0</v>
      </c>
      <c r="L17" s="15">
        <v>1.0</v>
      </c>
      <c r="M17" s="15">
        <v>1.0</v>
      </c>
      <c r="N17" s="15">
        <v>2.0</v>
      </c>
      <c r="O17" s="15">
        <v>1.5</v>
      </c>
      <c r="P17" s="15">
        <v>1.5</v>
      </c>
      <c r="Q17" s="15">
        <v>1.5</v>
      </c>
      <c r="R17" s="15">
        <v>1.5</v>
      </c>
      <c r="S17" s="15">
        <v>1.5</v>
      </c>
      <c r="T17" s="15">
        <v>5.0</v>
      </c>
      <c r="U17" s="15">
        <v>1.5</v>
      </c>
      <c r="V17" s="15">
        <v>1.0</v>
      </c>
      <c r="W17" s="15">
        <v>1.5</v>
      </c>
      <c r="X17" s="15">
        <v>1.5</v>
      </c>
      <c r="Y17" s="15">
        <v>2.5</v>
      </c>
      <c r="Z17" s="15">
        <v>1.0</v>
      </c>
      <c r="AA17" s="18">
        <v>1.5</v>
      </c>
      <c r="AB17" s="15">
        <v>3.0</v>
      </c>
      <c r="AC17" s="15">
        <v>2.5</v>
      </c>
      <c r="AD17" s="15">
        <v>2.5</v>
      </c>
      <c r="AE17" s="15">
        <v>1.5</v>
      </c>
      <c r="AF17" s="15">
        <v>1.5</v>
      </c>
      <c r="AG17" s="15">
        <v>2.5</v>
      </c>
      <c r="AH17" s="15">
        <v>2.5</v>
      </c>
      <c r="AI17" s="15">
        <v>2.5</v>
      </c>
      <c r="AJ17" s="19">
        <f t="shared" si="1"/>
        <v>58</v>
      </c>
    </row>
    <row r="18">
      <c r="A18" s="12">
        <v>15.0</v>
      </c>
      <c r="B18" s="13">
        <v>706.0</v>
      </c>
      <c r="C18" s="14" t="s">
        <v>21</v>
      </c>
      <c r="D18" s="15">
        <v>3.0</v>
      </c>
      <c r="E18" s="15">
        <v>3.5</v>
      </c>
      <c r="F18" s="16">
        <v>0.0</v>
      </c>
      <c r="G18" s="15">
        <v>1.0</v>
      </c>
      <c r="H18" s="16">
        <v>0.0</v>
      </c>
      <c r="I18" s="15">
        <v>2.5</v>
      </c>
      <c r="J18" s="17">
        <v>3.5</v>
      </c>
      <c r="K18" s="15">
        <v>2.0</v>
      </c>
      <c r="L18" s="15">
        <v>1.5</v>
      </c>
      <c r="M18" s="15">
        <v>2.5</v>
      </c>
      <c r="N18" s="15">
        <v>3.5</v>
      </c>
      <c r="O18" s="15">
        <v>3.0</v>
      </c>
      <c r="P18" s="15">
        <v>3.0</v>
      </c>
      <c r="Q18" s="15">
        <v>3.0</v>
      </c>
      <c r="R18" s="15">
        <v>3.0</v>
      </c>
      <c r="S18" s="15">
        <v>2.5</v>
      </c>
      <c r="T18" s="15">
        <v>4.0</v>
      </c>
      <c r="U18" s="15">
        <v>2.5</v>
      </c>
      <c r="V18" s="15">
        <v>2.5</v>
      </c>
      <c r="W18" s="15">
        <v>3.0</v>
      </c>
      <c r="X18" s="15">
        <v>2.5</v>
      </c>
      <c r="Y18" s="15">
        <v>2.5</v>
      </c>
      <c r="Z18" s="15">
        <v>1.0</v>
      </c>
      <c r="AA18" s="18">
        <v>2.5</v>
      </c>
      <c r="AB18" s="15">
        <v>3.0</v>
      </c>
      <c r="AC18" s="15">
        <v>2.5</v>
      </c>
      <c r="AD18" s="15">
        <v>3.5</v>
      </c>
      <c r="AE18" s="15">
        <v>2.5</v>
      </c>
      <c r="AF18" s="15">
        <v>2.5</v>
      </c>
      <c r="AG18" s="15">
        <v>3.5</v>
      </c>
      <c r="AH18" s="15">
        <v>2.5</v>
      </c>
      <c r="AI18" s="15">
        <v>2.5</v>
      </c>
      <c r="AJ18" s="19">
        <f t="shared" si="1"/>
        <v>80.5</v>
      </c>
    </row>
    <row r="19">
      <c r="A19" s="12">
        <v>16.0</v>
      </c>
      <c r="B19" s="20"/>
      <c r="C19" s="14" t="s">
        <v>22</v>
      </c>
      <c r="D19" s="15">
        <v>2.0</v>
      </c>
      <c r="E19" s="15">
        <v>2.0</v>
      </c>
      <c r="F19" s="16">
        <v>0.0</v>
      </c>
      <c r="G19" s="15">
        <v>2.5</v>
      </c>
      <c r="H19" s="15">
        <v>1.5</v>
      </c>
      <c r="I19" s="15">
        <v>2.0</v>
      </c>
      <c r="J19" s="17">
        <v>3.0</v>
      </c>
      <c r="K19" s="15">
        <v>2.0</v>
      </c>
      <c r="L19" s="15">
        <v>2.0</v>
      </c>
      <c r="M19" s="15">
        <v>1.0</v>
      </c>
      <c r="N19" s="15">
        <v>3.0</v>
      </c>
      <c r="O19" s="15">
        <v>2.0</v>
      </c>
      <c r="P19" s="15">
        <v>2.0</v>
      </c>
      <c r="Q19" s="15">
        <v>2.0</v>
      </c>
      <c r="R19" s="15">
        <v>2.0</v>
      </c>
      <c r="S19" s="15">
        <v>1.0</v>
      </c>
      <c r="T19" s="15">
        <v>2.5</v>
      </c>
      <c r="U19" s="15">
        <v>2.0</v>
      </c>
      <c r="V19" s="15">
        <v>1.5</v>
      </c>
      <c r="W19" s="15">
        <v>2.0</v>
      </c>
      <c r="X19" s="15">
        <v>4.0</v>
      </c>
      <c r="Y19" s="15">
        <v>4.0</v>
      </c>
      <c r="Z19" s="15">
        <v>2.0</v>
      </c>
      <c r="AA19" s="18">
        <v>2.5</v>
      </c>
      <c r="AB19" s="15">
        <v>3.0</v>
      </c>
      <c r="AC19" s="15">
        <v>2.5</v>
      </c>
      <c r="AD19" s="15">
        <v>3.5</v>
      </c>
      <c r="AE19" s="15">
        <v>2.5</v>
      </c>
      <c r="AF19" s="15">
        <v>2.5</v>
      </c>
      <c r="AG19" s="15">
        <v>3.5</v>
      </c>
      <c r="AH19" s="15">
        <v>2.5</v>
      </c>
      <c r="AI19" s="15">
        <v>2.5</v>
      </c>
      <c r="AJ19" s="19">
        <f t="shared" si="1"/>
        <v>73</v>
      </c>
    </row>
    <row r="20">
      <c r="A20" s="12">
        <v>17.0</v>
      </c>
      <c r="B20" s="11"/>
      <c r="C20" s="14" t="s">
        <v>23</v>
      </c>
      <c r="D20" s="15">
        <v>2.0</v>
      </c>
      <c r="E20" s="15">
        <v>2.5</v>
      </c>
      <c r="F20" s="15">
        <v>2.0</v>
      </c>
      <c r="G20" s="15">
        <v>2.5</v>
      </c>
      <c r="H20" s="15">
        <v>2.5</v>
      </c>
      <c r="I20" s="15">
        <v>2.5</v>
      </c>
      <c r="J20" s="17">
        <v>3.5</v>
      </c>
      <c r="K20" s="15">
        <v>1.0</v>
      </c>
      <c r="L20" s="15">
        <v>2.0</v>
      </c>
      <c r="M20" s="15">
        <v>1.0</v>
      </c>
      <c r="N20" s="15">
        <v>2.0</v>
      </c>
      <c r="O20" s="15">
        <v>2.0</v>
      </c>
      <c r="P20" s="15">
        <v>2.0</v>
      </c>
      <c r="Q20" s="15">
        <v>2.0</v>
      </c>
      <c r="R20" s="15">
        <v>2.0</v>
      </c>
      <c r="S20" s="15">
        <v>1.0</v>
      </c>
      <c r="T20" s="16">
        <v>0.0</v>
      </c>
      <c r="U20" s="16">
        <v>0.0</v>
      </c>
      <c r="V20" s="15">
        <v>2.5</v>
      </c>
      <c r="W20" s="15">
        <v>2.5</v>
      </c>
      <c r="X20" s="15">
        <v>2.5</v>
      </c>
      <c r="Y20" s="15">
        <v>2.5</v>
      </c>
      <c r="Z20" s="15">
        <v>2.5</v>
      </c>
      <c r="AA20" s="18">
        <v>2.5</v>
      </c>
      <c r="AB20" s="15">
        <v>3.0</v>
      </c>
      <c r="AC20" s="15">
        <v>2.5</v>
      </c>
      <c r="AD20" s="15">
        <v>3.5</v>
      </c>
      <c r="AE20" s="15">
        <v>2.5</v>
      </c>
      <c r="AF20" s="15">
        <v>2.5</v>
      </c>
      <c r="AG20" s="15">
        <v>3.5</v>
      </c>
      <c r="AH20" s="15">
        <v>2.5</v>
      </c>
      <c r="AI20" s="15">
        <v>2.5</v>
      </c>
      <c r="AJ20" s="19">
        <f t="shared" si="1"/>
        <v>70</v>
      </c>
    </row>
    <row r="21">
      <c r="A21" s="12">
        <v>18.0</v>
      </c>
      <c r="B21" s="13">
        <v>707.0</v>
      </c>
      <c r="C21" s="14" t="s">
        <v>24</v>
      </c>
      <c r="D21" s="15">
        <v>2.0</v>
      </c>
      <c r="E21" s="15">
        <v>2.5</v>
      </c>
      <c r="F21" s="15">
        <v>1.0</v>
      </c>
      <c r="G21" s="15">
        <v>1.5</v>
      </c>
      <c r="H21" s="15">
        <v>2.5</v>
      </c>
      <c r="I21" s="15">
        <v>2.5</v>
      </c>
      <c r="J21" s="17">
        <v>3.5</v>
      </c>
      <c r="K21" s="15">
        <v>2.0</v>
      </c>
      <c r="L21" s="15">
        <v>1.5</v>
      </c>
      <c r="M21" s="15">
        <v>1.0</v>
      </c>
      <c r="N21" s="15">
        <v>1.0</v>
      </c>
      <c r="O21" s="16">
        <v>0.0</v>
      </c>
      <c r="P21" s="15">
        <v>2.5</v>
      </c>
      <c r="Q21" s="15">
        <v>2.0</v>
      </c>
      <c r="R21" s="15">
        <v>2.5</v>
      </c>
      <c r="S21" s="15">
        <v>1.5</v>
      </c>
      <c r="T21" s="15">
        <v>2.5</v>
      </c>
      <c r="U21" s="15">
        <v>2.5</v>
      </c>
      <c r="V21" s="15">
        <v>2.5</v>
      </c>
      <c r="W21" s="15">
        <v>2.5</v>
      </c>
      <c r="X21" s="15">
        <v>2.5</v>
      </c>
      <c r="Y21" s="15">
        <v>2.5</v>
      </c>
      <c r="Z21" s="15">
        <v>1.5</v>
      </c>
      <c r="AA21" s="18">
        <v>2.5</v>
      </c>
      <c r="AB21" s="15">
        <v>3.0</v>
      </c>
      <c r="AC21" s="15">
        <v>2.5</v>
      </c>
      <c r="AD21" s="15">
        <v>3.5</v>
      </c>
      <c r="AE21" s="15">
        <v>2.5</v>
      </c>
      <c r="AF21" s="15">
        <v>2.5</v>
      </c>
      <c r="AG21" s="15">
        <v>3.5</v>
      </c>
      <c r="AH21" s="15">
        <v>1.5</v>
      </c>
      <c r="AI21" s="15">
        <v>1.5</v>
      </c>
      <c r="AJ21" s="19">
        <f t="shared" si="1"/>
        <v>69</v>
      </c>
    </row>
    <row r="22">
      <c r="A22" s="12">
        <v>19.0</v>
      </c>
      <c r="B22" s="11"/>
      <c r="C22" s="14" t="s">
        <v>25</v>
      </c>
      <c r="D22" s="15">
        <v>3.0</v>
      </c>
      <c r="E22" s="15">
        <v>4.0</v>
      </c>
      <c r="F22" s="15">
        <v>1.0</v>
      </c>
      <c r="G22" s="15">
        <v>3.5</v>
      </c>
      <c r="H22" s="15">
        <v>2.5</v>
      </c>
      <c r="I22" s="15">
        <v>2.5</v>
      </c>
      <c r="J22" s="17">
        <v>4.5</v>
      </c>
      <c r="K22" s="15">
        <v>2.0</v>
      </c>
      <c r="L22" s="15">
        <v>2.5</v>
      </c>
      <c r="M22" s="15">
        <v>2.5</v>
      </c>
      <c r="N22" s="15">
        <v>2.0</v>
      </c>
      <c r="O22" s="15">
        <v>3.0</v>
      </c>
      <c r="P22" s="15">
        <v>2.0</v>
      </c>
      <c r="Q22" s="15">
        <v>2.0</v>
      </c>
      <c r="R22" s="15">
        <v>3.5</v>
      </c>
      <c r="S22" s="15">
        <v>2.5</v>
      </c>
      <c r="T22" s="15">
        <v>5.0</v>
      </c>
      <c r="U22" s="15">
        <v>3.0</v>
      </c>
      <c r="V22" s="15">
        <v>3.5</v>
      </c>
      <c r="W22" s="15">
        <v>3.5</v>
      </c>
      <c r="X22" s="15">
        <v>3.5</v>
      </c>
      <c r="Y22" s="15">
        <v>2.5</v>
      </c>
      <c r="Z22" s="15">
        <v>2.5</v>
      </c>
      <c r="AA22" s="18">
        <v>2.5</v>
      </c>
      <c r="AB22" s="15">
        <v>3.0</v>
      </c>
      <c r="AC22" s="15">
        <v>2.5</v>
      </c>
      <c r="AD22" s="15">
        <v>3.5</v>
      </c>
      <c r="AE22" s="15">
        <v>2.5</v>
      </c>
      <c r="AF22" s="15">
        <v>2.5</v>
      </c>
      <c r="AG22" s="15">
        <v>3.5</v>
      </c>
      <c r="AH22" s="15">
        <v>2.5</v>
      </c>
      <c r="AI22" s="15">
        <v>2.5</v>
      </c>
      <c r="AJ22" s="19">
        <f t="shared" si="1"/>
        <v>91.5</v>
      </c>
    </row>
    <row r="23">
      <c r="A23" s="12">
        <v>20.0</v>
      </c>
      <c r="B23" s="13">
        <v>708.0</v>
      </c>
      <c r="C23" s="14" t="s">
        <v>26</v>
      </c>
      <c r="D23" s="15">
        <v>2.0</v>
      </c>
      <c r="E23" s="15">
        <v>2.5</v>
      </c>
      <c r="F23" s="15">
        <v>2.0</v>
      </c>
      <c r="G23" s="15">
        <v>3.5</v>
      </c>
      <c r="H23" s="15">
        <v>2.5</v>
      </c>
      <c r="I23" s="15">
        <v>2.5</v>
      </c>
      <c r="J23" s="17">
        <v>3.5</v>
      </c>
      <c r="K23" s="15">
        <v>2.0</v>
      </c>
      <c r="L23" s="15">
        <v>1.5</v>
      </c>
      <c r="M23" s="15">
        <v>1.5</v>
      </c>
      <c r="N23" s="15">
        <v>2.5</v>
      </c>
      <c r="O23" s="15">
        <v>2.5</v>
      </c>
      <c r="P23" s="15">
        <v>2.5</v>
      </c>
      <c r="Q23" s="15">
        <v>2.5</v>
      </c>
      <c r="R23" s="15">
        <v>2.5</v>
      </c>
      <c r="S23" s="15">
        <v>1.5</v>
      </c>
      <c r="T23" s="15">
        <v>4.0</v>
      </c>
      <c r="U23" s="15">
        <v>2.5</v>
      </c>
      <c r="V23" s="15">
        <v>2.5</v>
      </c>
      <c r="W23" s="15">
        <v>2.5</v>
      </c>
      <c r="X23" s="15">
        <v>2.5</v>
      </c>
      <c r="Y23" s="15">
        <v>2.5</v>
      </c>
      <c r="Z23" s="15">
        <v>2.5</v>
      </c>
      <c r="AA23" s="18">
        <v>2.5</v>
      </c>
      <c r="AB23" s="15">
        <v>3.0</v>
      </c>
      <c r="AC23" s="15">
        <v>2.5</v>
      </c>
      <c r="AD23" s="15">
        <v>3.5</v>
      </c>
      <c r="AE23" s="15">
        <v>2.5</v>
      </c>
      <c r="AF23" s="15">
        <v>2.5</v>
      </c>
      <c r="AG23" s="15">
        <v>3.5</v>
      </c>
      <c r="AH23" s="15">
        <v>2.5</v>
      </c>
      <c r="AI23" s="15">
        <v>2.5</v>
      </c>
      <c r="AJ23" s="19">
        <f t="shared" si="1"/>
        <v>81.5</v>
      </c>
    </row>
    <row r="24">
      <c r="A24" s="12">
        <v>21.0</v>
      </c>
      <c r="B24" s="20"/>
      <c r="C24" s="14" t="s">
        <v>27</v>
      </c>
      <c r="D24" s="15">
        <v>1.0</v>
      </c>
      <c r="E24" s="16">
        <v>0.0</v>
      </c>
      <c r="F24" s="16">
        <v>0.0</v>
      </c>
      <c r="G24" s="15">
        <v>2.5</v>
      </c>
      <c r="H24" s="15">
        <v>2.0</v>
      </c>
      <c r="I24" s="15">
        <v>2.5</v>
      </c>
      <c r="J24" s="17">
        <v>3.5</v>
      </c>
      <c r="K24" s="15">
        <v>2.0</v>
      </c>
      <c r="L24" s="15">
        <v>1.5</v>
      </c>
      <c r="M24" s="15">
        <v>0.5</v>
      </c>
      <c r="N24" s="15">
        <v>2.5</v>
      </c>
      <c r="O24" s="15">
        <v>2.5</v>
      </c>
      <c r="P24" s="15">
        <v>2.5</v>
      </c>
      <c r="Q24" s="15">
        <v>2.0</v>
      </c>
      <c r="R24" s="15">
        <v>2.0</v>
      </c>
      <c r="S24" s="15">
        <v>0.0</v>
      </c>
      <c r="T24" s="16">
        <v>0.0</v>
      </c>
      <c r="U24" s="15">
        <v>2.5</v>
      </c>
      <c r="V24" s="15">
        <v>2.5</v>
      </c>
      <c r="W24" s="15">
        <v>2.5</v>
      </c>
      <c r="X24" s="15">
        <v>1.5</v>
      </c>
      <c r="Y24" s="15">
        <v>1.5</v>
      </c>
      <c r="Z24" s="15">
        <v>1.5</v>
      </c>
      <c r="AA24" s="18">
        <v>2.5</v>
      </c>
      <c r="AB24" s="15">
        <v>3.0</v>
      </c>
      <c r="AC24" s="15">
        <v>2.5</v>
      </c>
      <c r="AD24" s="15">
        <v>3.5</v>
      </c>
      <c r="AE24" s="15">
        <v>2.5</v>
      </c>
      <c r="AF24" s="15">
        <v>2.5</v>
      </c>
      <c r="AG24" s="15">
        <v>3.5</v>
      </c>
      <c r="AH24" s="15">
        <v>1.0</v>
      </c>
      <c r="AI24" s="15">
        <v>2.5</v>
      </c>
      <c r="AJ24" s="19">
        <f t="shared" si="1"/>
        <v>62.5</v>
      </c>
    </row>
    <row r="25">
      <c r="A25" s="12">
        <v>22.0</v>
      </c>
      <c r="B25" s="11"/>
      <c r="C25" s="14" t="s">
        <v>28</v>
      </c>
      <c r="D25" s="15">
        <v>1.0</v>
      </c>
      <c r="E25" s="16">
        <v>0.0</v>
      </c>
      <c r="F25" s="16">
        <v>0.0</v>
      </c>
      <c r="G25" s="15">
        <v>1.0</v>
      </c>
      <c r="H25" s="15">
        <v>2.0</v>
      </c>
      <c r="I25" s="15">
        <v>2.0</v>
      </c>
      <c r="J25" s="17">
        <v>3.5</v>
      </c>
      <c r="K25" s="15">
        <v>2.0</v>
      </c>
      <c r="L25" s="16">
        <v>0.0</v>
      </c>
      <c r="M25" s="16">
        <v>0.0</v>
      </c>
      <c r="N25" s="15">
        <v>2.0</v>
      </c>
      <c r="O25" s="15">
        <v>2.0</v>
      </c>
      <c r="P25" s="15">
        <v>2.5</v>
      </c>
      <c r="Q25" s="15">
        <v>2.5</v>
      </c>
      <c r="R25" s="15">
        <v>2.5</v>
      </c>
      <c r="S25" s="15">
        <v>1.0</v>
      </c>
      <c r="T25" s="15">
        <v>2.5</v>
      </c>
      <c r="U25" s="15">
        <v>1.0</v>
      </c>
      <c r="V25" s="15">
        <v>2.5</v>
      </c>
      <c r="W25" s="15">
        <v>3.5</v>
      </c>
      <c r="X25" s="15">
        <v>1.5</v>
      </c>
      <c r="Y25" s="15">
        <v>1.5</v>
      </c>
      <c r="Z25" s="15">
        <v>1.5</v>
      </c>
      <c r="AA25" s="18">
        <v>2.5</v>
      </c>
      <c r="AB25" s="15">
        <v>3.0</v>
      </c>
      <c r="AC25" s="15">
        <v>2.5</v>
      </c>
      <c r="AD25" s="15">
        <v>3.5</v>
      </c>
      <c r="AE25" s="15">
        <v>2.5</v>
      </c>
      <c r="AF25" s="15">
        <v>2.5</v>
      </c>
      <c r="AG25" s="15">
        <v>3.5</v>
      </c>
      <c r="AH25" s="15">
        <v>2.5</v>
      </c>
      <c r="AI25" s="15">
        <v>2.5</v>
      </c>
      <c r="AJ25" s="19">
        <f t="shared" si="1"/>
        <v>63</v>
      </c>
    </row>
    <row r="26">
      <c r="A26" s="12">
        <v>23.0</v>
      </c>
      <c r="B26" s="21" t="s">
        <v>29</v>
      </c>
      <c r="C26" s="14" t="s">
        <v>30</v>
      </c>
      <c r="D26" s="16">
        <v>0.0</v>
      </c>
      <c r="E26" s="16">
        <v>0.0</v>
      </c>
      <c r="F26" s="16">
        <v>0.0</v>
      </c>
      <c r="G26" s="16">
        <v>0.0</v>
      </c>
      <c r="H26" s="15">
        <v>2.0</v>
      </c>
      <c r="I26" s="15">
        <v>2.0</v>
      </c>
      <c r="J26" s="17">
        <v>3.0</v>
      </c>
      <c r="K26" s="15">
        <v>2.0</v>
      </c>
      <c r="L26" s="15">
        <v>2.0</v>
      </c>
      <c r="M26" s="15">
        <v>1.0</v>
      </c>
      <c r="N26" s="15">
        <v>2.0</v>
      </c>
      <c r="O26" s="15">
        <v>2.0</v>
      </c>
      <c r="P26" s="15">
        <v>2.0</v>
      </c>
      <c r="Q26" s="15">
        <v>2.0</v>
      </c>
      <c r="R26" s="15">
        <v>2.0</v>
      </c>
      <c r="S26" s="15">
        <v>1.0</v>
      </c>
      <c r="T26" s="16">
        <v>0.0</v>
      </c>
      <c r="U26" s="16">
        <v>0.0</v>
      </c>
      <c r="V26" s="16">
        <v>0.0</v>
      </c>
      <c r="W26" s="15">
        <v>2.0</v>
      </c>
      <c r="X26" s="15">
        <v>3.0</v>
      </c>
      <c r="Y26" s="15">
        <v>1.0</v>
      </c>
      <c r="Z26" s="15">
        <v>2.0</v>
      </c>
      <c r="AA26" s="18">
        <v>1.5</v>
      </c>
      <c r="AB26" s="15">
        <v>2.0</v>
      </c>
      <c r="AC26" s="15">
        <v>1.5</v>
      </c>
      <c r="AD26" s="15">
        <v>2.5</v>
      </c>
      <c r="AE26" s="16">
        <v>0.0</v>
      </c>
      <c r="AF26" s="16">
        <v>0.0</v>
      </c>
      <c r="AG26" s="15">
        <v>2.5</v>
      </c>
      <c r="AH26" s="15">
        <v>1.5</v>
      </c>
      <c r="AI26" s="15">
        <v>1.5</v>
      </c>
      <c r="AJ26" s="19">
        <f t="shared" si="1"/>
        <v>44</v>
      </c>
    </row>
    <row r="27">
      <c r="A27" s="12">
        <v>24.0</v>
      </c>
      <c r="B27" s="21" t="s">
        <v>29</v>
      </c>
      <c r="C27" s="14" t="s">
        <v>31</v>
      </c>
      <c r="D27" s="15">
        <v>2.0</v>
      </c>
      <c r="E27" s="15">
        <v>2.0</v>
      </c>
      <c r="F27" s="15">
        <v>2.0</v>
      </c>
      <c r="G27" s="15">
        <v>2.0</v>
      </c>
      <c r="H27" s="15">
        <v>2.0</v>
      </c>
      <c r="I27" s="15">
        <v>2.0</v>
      </c>
      <c r="J27" s="16">
        <v>0.0</v>
      </c>
      <c r="K27" s="16">
        <v>0.0</v>
      </c>
      <c r="L27" s="16">
        <v>0.0</v>
      </c>
      <c r="M27" s="15">
        <v>1.0</v>
      </c>
      <c r="N27" s="15">
        <v>2.0</v>
      </c>
      <c r="O27" s="15">
        <v>2.0</v>
      </c>
      <c r="P27" s="16">
        <v>0.0</v>
      </c>
      <c r="Q27" s="16">
        <v>0.0</v>
      </c>
      <c r="R27" s="16">
        <v>0.0</v>
      </c>
      <c r="S27" s="16">
        <v>0.0</v>
      </c>
      <c r="T27" s="16">
        <v>0.0</v>
      </c>
      <c r="U27" s="16">
        <v>0.0</v>
      </c>
      <c r="V27" s="16">
        <v>0.0</v>
      </c>
      <c r="W27" s="16">
        <v>0.0</v>
      </c>
      <c r="X27" s="16">
        <v>0.0</v>
      </c>
      <c r="Y27" s="16">
        <v>0.0</v>
      </c>
      <c r="Z27" s="16">
        <v>0.0</v>
      </c>
      <c r="AA27" s="16">
        <v>0.0</v>
      </c>
      <c r="AB27" s="16">
        <v>0.0</v>
      </c>
      <c r="AC27" s="16">
        <v>0.0</v>
      </c>
      <c r="AD27" s="16">
        <v>0.0</v>
      </c>
      <c r="AE27" s="16">
        <v>0.0</v>
      </c>
      <c r="AF27" s="16">
        <v>0.0</v>
      </c>
      <c r="AG27" s="16">
        <v>0.0</v>
      </c>
      <c r="AH27" s="16">
        <v>0.0</v>
      </c>
      <c r="AI27" s="16">
        <v>0.0</v>
      </c>
      <c r="AJ27" s="19">
        <f t="shared" si="1"/>
        <v>17</v>
      </c>
    </row>
    <row r="28">
      <c r="A28" s="12">
        <v>25.0</v>
      </c>
      <c r="B28" s="21" t="s">
        <v>29</v>
      </c>
      <c r="C28" s="14" t="s">
        <v>32</v>
      </c>
      <c r="D28" s="16">
        <v>0.0</v>
      </c>
      <c r="E28" s="16">
        <v>0.0</v>
      </c>
      <c r="F28" s="16">
        <v>0.0</v>
      </c>
      <c r="G28" s="16">
        <v>0.0</v>
      </c>
      <c r="H28" s="16">
        <v>0.0</v>
      </c>
      <c r="I28" s="16">
        <v>0.0</v>
      </c>
      <c r="J28" s="16">
        <v>0.0</v>
      </c>
      <c r="K28" s="16">
        <v>0.0</v>
      </c>
      <c r="L28" s="16">
        <v>0.0</v>
      </c>
      <c r="M28" s="16">
        <v>0.0</v>
      </c>
      <c r="N28" s="15">
        <v>2.0</v>
      </c>
      <c r="O28" s="15">
        <v>2.5</v>
      </c>
      <c r="P28" s="15">
        <v>2.5</v>
      </c>
      <c r="Q28" s="15">
        <v>2.5</v>
      </c>
      <c r="R28" s="15">
        <v>2.5</v>
      </c>
      <c r="S28" s="15">
        <v>1.5</v>
      </c>
      <c r="T28" s="15">
        <v>4.0</v>
      </c>
      <c r="U28" s="15">
        <v>2.5</v>
      </c>
      <c r="V28" s="15">
        <v>2.5</v>
      </c>
      <c r="W28" s="15">
        <v>2.5</v>
      </c>
      <c r="X28" s="15">
        <v>2.5</v>
      </c>
      <c r="Y28" s="15">
        <v>2.5</v>
      </c>
      <c r="Z28" s="15">
        <v>2.5</v>
      </c>
      <c r="AA28" s="18">
        <v>2.5</v>
      </c>
      <c r="AB28" s="15">
        <v>3.0</v>
      </c>
      <c r="AC28" s="15">
        <v>2.5</v>
      </c>
      <c r="AD28" s="15">
        <v>3.5</v>
      </c>
      <c r="AE28" s="15">
        <v>2.5</v>
      </c>
      <c r="AF28" s="15">
        <v>2.5</v>
      </c>
      <c r="AG28" s="15">
        <v>3.5</v>
      </c>
      <c r="AH28" s="15">
        <v>2.5</v>
      </c>
      <c r="AI28" s="15">
        <v>2.5</v>
      </c>
      <c r="AJ28" s="19">
        <f t="shared" si="1"/>
        <v>57.5</v>
      </c>
    </row>
    <row r="29">
      <c r="A29" s="12">
        <v>26.0</v>
      </c>
      <c r="B29" s="21" t="s">
        <v>29</v>
      </c>
      <c r="C29" s="14" t="s">
        <v>33</v>
      </c>
      <c r="D29" s="16">
        <v>0.0</v>
      </c>
      <c r="E29" s="16">
        <v>0.0</v>
      </c>
      <c r="F29" s="16">
        <v>0.0</v>
      </c>
      <c r="G29" s="16">
        <v>0.0</v>
      </c>
      <c r="H29" s="16">
        <v>0.0</v>
      </c>
      <c r="I29" s="16">
        <v>0.0</v>
      </c>
      <c r="J29" s="16">
        <v>0.0</v>
      </c>
      <c r="K29" s="16">
        <v>0.0</v>
      </c>
      <c r="L29" s="16">
        <v>0.0</v>
      </c>
      <c r="M29" s="16">
        <v>0.0</v>
      </c>
      <c r="N29" s="15">
        <v>2.0</v>
      </c>
      <c r="O29" s="15">
        <v>2.5</v>
      </c>
      <c r="P29" s="15">
        <v>2.5</v>
      </c>
      <c r="Q29" s="15">
        <v>2.5</v>
      </c>
      <c r="R29" s="15">
        <v>2.5</v>
      </c>
      <c r="S29" s="15">
        <v>1.5</v>
      </c>
      <c r="T29" s="15">
        <v>4.0</v>
      </c>
      <c r="U29" s="15">
        <v>2.5</v>
      </c>
      <c r="V29" s="15">
        <v>2.5</v>
      </c>
      <c r="W29" s="15">
        <v>2.5</v>
      </c>
      <c r="X29" s="15">
        <v>2.5</v>
      </c>
      <c r="Y29" s="15">
        <v>2.5</v>
      </c>
      <c r="Z29" s="15">
        <v>2.5</v>
      </c>
      <c r="AA29" s="18">
        <v>2.5</v>
      </c>
      <c r="AB29" s="15">
        <v>3.0</v>
      </c>
      <c r="AC29" s="15">
        <v>2.5</v>
      </c>
      <c r="AD29" s="15">
        <v>3.5</v>
      </c>
      <c r="AE29" s="15">
        <v>2.5</v>
      </c>
      <c r="AF29" s="15">
        <v>2.5</v>
      </c>
      <c r="AG29" s="15">
        <v>3.5</v>
      </c>
      <c r="AH29" s="15">
        <v>2.5</v>
      </c>
      <c r="AI29" s="15">
        <v>2.5</v>
      </c>
      <c r="AJ29" s="19">
        <f t="shared" si="1"/>
        <v>57.5</v>
      </c>
    </row>
    <row r="30">
      <c r="A30" s="12">
        <v>27.0</v>
      </c>
      <c r="B30" s="21"/>
      <c r="C30" s="22"/>
      <c r="D30" s="15"/>
      <c r="E30" s="15"/>
      <c r="F30" s="15"/>
      <c r="G30" s="15"/>
      <c r="H30" s="15"/>
      <c r="I30" s="15"/>
      <c r="J30" s="17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8"/>
      <c r="AB30" s="15"/>
      <c r="AC30" s="15"/>
      <c r="AD30" s="15"/>
      <c r="AE30" s="15"/>
      <c r="AF30" s="15"/>
      <c r="AG30" s="15"/>
      <c r="AH30" s="15"/>
      <c r="AI30" s="15"/>
      <c r="AJ30" s="19">
        <f t="shared" si="1"/>
        <v>0</v>
      </c>
    </row>
    <row r="31">
      <c r="A31" s="12">
        <v>28.0</v>
      </c>
      <c r="B31" s="21"/>
      <c r="C31" s="14"/>
      <c r="D31" s="15"/>
      <c r="E31" s="15"/>
      <c r="F31" s="15"/>
      <c r="G31" s="15"/>
      <c r="H31" s="15"/>
      <c r="I31" s="15"/>
      <c r="J31" s="17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8"/>
      <c r="AB31" s="15"/>
      <c r="AC31" s="15"/>
      <c r="AD31" s="15"/>
      <c r="AE31" s="15"/>
      <c r="AF31" s="15"/>
      <c r="AG31" s="15"/>
      <c r="AH31" s="15"/>
      <c r="AI31" s="15"/>
      <c r="AJ31" s="19">
        <f t="shared" si="1"/>
        <v>0</v>
      </c>
    </row>
    <row r="32">
      <c r="A32" s="12">
        <v>29.0</v>
      </c>
      <c r="B32" s="21"/>
      <c r="C32" s="14"/>
      <c r="D32" s="15"/>
      <c r="E32" s="15"/>
      <c r="F32" s="15"/>
      <c r="G32" s="15"/>
      <c r="H32" s="15"/>
      <c r="I32" s="15"/>
      <c r="J32" s="17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8"/>
      <c r="AB32" s="15"/>
      <c r="AC32" s="15"/>
      <c r="AD32" s="15"/>
      <c r="AE32" s="15"/>
      <c r="AF32" s="15"/>
      <c r="AG32" s="15"/>
      <c r="AH32" s="15"/>
      <c r="AI32" s="15"/>
      <c r="AJ32" s="19">
        <f t="shared" si="1"/>
        <v>0</v>
      </c>
    </row>
    <row r="33">
      <c r="A33" s="12">
        <v>30.0</v>
      </c>
      <c r="B33" s="23"/>
      <c r="C33" s="24"/>
      <c r="D33" s="15"/>
      <c r="E33" s="15"/>
      <c r="F33" s="15"/>
      <c r="G33" s="15"/>
      <c r="H33" s="15"/>
      <c r="I33" s="15"/>
      <c r="J33" s="17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8"/>
      <c r="AB33" s="15"/>
      <c r="AC33" s="15"/>
      <c r="AD33" s="15"/>
      <c r="AE33" s="15"/>
      <c r="AF33" s="15"/>
      <c r="AG33" s="15"/>
      <c r="AH33" s="15"/>
      <c r="AI33" s="15"/>
      <c r="AJ33" s="19">
        <f t="shared" si="1"/>
        <v>0</v>
      </c>
    </row>
    <row r="34">
      <c r="A34" s="12">
        <v>31.0</v>
      </c>
      <c r="B34" s="23"/>
      <c r="C34" s="24"/>
      <c r="D34" s="15"/>
      <c r="E34" s="15"/>
      <c r="F34" s="15"/>
      <c r="G34" s="15"/>
      <c r="H34" s="15"/>
      <c r="I34" s="15"/>
      <c r="J34" s="17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8"/>
      <c r="AB34" s="15"/>
      <c r="AC34" s="15"/>
      <c r="AD34" s="15"/>
      <c r="AE34" s="15"/>
      <c r="AF34" s="15"/>
      <c r="AG34" s="15"/>
      <c r="AH34" s="15"/>
      <c r="AI34" s="15"/>
      <c r="AJ34" s="19">
        <f t="shared" si="1"/>
        <v>0</v>
      </c>
    </row>
    <row r="35">
      <c r="A35" s="12">
        <v>32.0</v>
      </c>
      <c r="B35" s="23"/>
      <c r="C35" s="24"/>
      <c r="D35" s="15"/>
      <c r="E35" s="15"/>
      <c r="F35" s="15"/>
      <c r="G35" s="15"/>
      <c r="H35" s="15"/>
      <c r="I35" s="15"/>
      <c r="J35" s="17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8"/>
      <c r="AB35" s="15"/>
      <c r="AC35" s="15"/>
      <c r="AD35" s="15"/>
      <c r="AE35" s="15"/>
      <c r="AF35" s="15"/>
      <c r="AG35" s="15"/>
      <c r="AH35" s="15"/>
      <c r="AI35" s="15"/>
      <c r="AJ35" s="19">
        <f t="shared" si="1"/>
        <v>0</v>
      </c>
    </row>
    <row r="36">
      <c r="A36" s="12">
        <v>33.0</v>
      </c>
      <c r="B36" s="23"/>
      <c r="C36" s="24"/>
      <c r="D36" s="15"/>
      <c r="E36" s="15"/>
      <c r="F36" s="15"/>
      <c r="G36" s="15"/>
      <c r="H36" s="15"/>
      <c r="I36" s="15"/>
      <c r="J36" s="17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8"/>
      <c r="AB36" s="15"/>
      <c r="AC36" s="15"/>
      <c r="AD36" s="15"/>
      <c r="AE36" s="15"/>
      <c r="AF36" s="15"/>
      <c r="AG36" s="15"/>
      <c r="AH36" s="15"/>
      <c r="AI36" s="15"/>
      <c r="AJ36" s="19">
        <f t="shared" si="1"/>
        <v>0</v>
      </c>
    </row>
    <row r="37">
      <c r="A37" s="12">
        <v>34.0</v>
      </c>
      <c r="B37" s="23"/>
      <c r="C37" s="24"/>
      <c r="D37" s="15"/>
      <c r="E37" s="15"/>
      <c r="F37" s="15"/>
      <c r="G37" s="15"/>
      <c r="H37" s="15"/>
      <c r="I37" s="15"/>
      <c r="J37" s="17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8"/>
      <c r="AB37" s="15"/>
      <c r="AC37" s="15"/>
      <c r="AD37" s="15"/>
      <c r="AE37" s="15"/>
      <c r="AF37" s="15"/>
      <c r="AG37" s="15"/>
      <c r="AH37" s="15"/>
      <c r="AI37" s="15"/>
      <c r="AJ37" s="19">
        <f t="shared" si="1"/>
        <v>0</v>
      </c>
    </row>
    <row r="38">
      <c r="A38" s="12">
        <v>35.0</v>
      </c>
      <c r="B38" s="25"/>
      <c r="C38" s="26"/>
      <c r="D38" s="27"/>
      <c r="E38" s="27"/>
      <c r="F38" s="27"/>
      <c r="G38" s="27"/>
      <c r="H38" s="27"/>
      <c r="I38" s="27"/>
      <c r="J38" s="28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4"/>
      <c r="AB38" s="27"/>
      <c r="AC38" s="27"/>
      <c r="AD38" s="27"/>
      <c r="AE38" s="27"/>
      <c r="AF38" s="27"/>
      <c r="AG38" s="27"/>
      <c r="AH38" s="27"/>
      <c r="AI38" s="27"/>
      <c r="AJ38" s="19">
        <f t="shared" si="1"/>
        <v>0</v>
      </c>
    </row>
    <row r="39">
      <c r="A39" s="12">
        <v>36.0</v>
      </c>
      <c r="B39" s="25"/>
      <c r="C39" s="26"/>
      <c r="D39" s="27"/>
      <c r="E39" s="27"/>
      <c r="F39" s="27"/>
      <c r="G39" s="27"/>
      <c r="H39" s="27"/>
      <c r="I39" s="27"/>
      <c r="J39" s="28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4"/>
      <c r="AB39" s="27"/>
      <c r="AC39" s="27"/>
      <c r="AD39" s="27"/>
      <c r="AE39" s="27"/>
      <c r="AF39" s="27"/>
      <c r="AG39" s="27"/>
      <c r="AH39" s="27"/>
      <c r="AI39" s="27"/>
      <c r="AJ39" s="19">
        <f t="shared" si="1"/>
        <v>0</v>
      </c>
    </row>
    <row r="40">
      <c r="A40" s="12">
        <v>37.0</v>
      </c>
      <c r="B40" s="25"/>
      <c r="C40" s="26"/>
      <c r="D40" s="27"/>
      <c r="E40" s="27"/>
      <c r="F40" s="27"/>
      <c r="G40" s="27"/>
      <c r="H40" s="27"/>
      <c r="I40" s="27"/>
      <c r="J40" s="28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4"/>
      <c r="AB40" s="27"/>
      <c r="AC40" s="27"/>
      <c r="AD40" s="27"/>
      <c r="AE40" s="27"/>
      <c r="AF40" s="27"/>
      <c r="AG40" s="27"/>
      <c r="AH40" s="27"/>
      <c r="AI40" s="27"/>
      <c r="AJ40" s="19">
        <f t="shared" si="1"/>
        <v>0</v>
      </c>
    </row>
    <row r="41">
      <c r="A41" s="12">
        <v>38.0</v>
      </c>
      <c r="B41" s="25"/>
      <c r="C41" s="26"/>
      <c r="D41" s="27"/>
      <c r="E41" s="27"/>
      <c r="F41" s="27"/>
      <c r="G41" s="27"/>
      <c r="H41" s="27"/>
      <c r="I41" s="27"/>
      <c r="J41" s="28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4"/>
      <c r="AB41" s="27"/>
      <c r="AC41" s="27"/>
      <c r="AD41" s="27"/>
      <c r="AE41" s="27"/>
      <c r="AF41" s="27"/>
      <c r="AG41" s="27"/>
      <c r="AH41" s="27"/>
      <c r="AI41" s="27"/>
      <c r="AJ41" s="19">
        <f t="shared" si="1"/>
        <v>0</v>
      </c>
    </row>
    <row r="42">
      <c r="A42" s="12">
        <v>39.0</v>
      </c>
      <c r="B42" s="25"/>
      <c r="C42" s="26"/>
      <c r="D42" s="27"/>
      <c r="E42" s="27"/>
      <c r="F42" s="27"/>
      <c r="G42" s="27"/>
      <c r="H42" s="27"/>
      <c r="I42" s="27"/>
      <c r="J42" s="28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4"/>
      <c r="AB42" s="27"/>
      <c r="AC42" s="27"/>
      <c r="AD42" s="27"/>
      <c r="AE42" s="27"/>
      <c r="AF42" s="27"/>
      <c r="AG42" s="27"/>
      <c r="AH42" s="27"/>
      <c r="AI42" s="27"/>
      <c r="AJ42" s="19">
        <f t="shared" si="1"/>
        <v>0</v>
      </c>
    </row>
    <row r="43">
      <c r="A43" s="12">
        <v>40.0</v>
      </c>
      <c r="B43" s="25"/>
      <c r="C43" s="26"/>
      <c r="D43" s="27"/>
      <c r="E43" s="27"/>
      <c r="F43" s="27"/>
      <c r="G43" s="27"/>
      <c r="H43" s="27"/>
      <c r="I43" s="27"/>
      <c r="J43" s="28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4"/>
      <c r="AB43" s="27"/>
      <c r="AC43" s="27"/>
      <c r="AD43" s="27"/>
      <c r="AE43" s="27"/>
      <c r="AF43" s="27"/>
      <c r="AG43" s="27"/>
      <c r="AH43" s="27"/>
      <c r="AI43" s="27"/>
      <c r="AJ43" s="19">
        <f t="shared" si="1"/>
        <v>0</v>
      </c>
    </row>
    <row r="44">
      <c r="A44" s="29"/>
      <c r="B44" s="30"/>
      <c r="C44" s="31" t="s">
        <v>34</v>
      </c>
      <c r="D44" s="32">
        <f t="shared" ref="D44:AJ44" si="2">SUM(D4:D43)</f>
        <v>47</v>
      </c>
      <c r="E44" s="32">
        <f t="shared" si="2"/>
        <v>48.5</v>
      </c>
      <c r="F44" s="32">
        <f t="shared" si="2"/>
        <v>24</v>
      </c>
      <c r="G44" s="32">
        <f t="shared" si="2"/>
        <v>51.5</v>
      </c>
      <c r="H44" s="32">
        <f t="shared" si="2"/>
        <v>53</v>
      </c>
      <c r="I44" s="32">
        <f t="shared" si="2"/>
        <v>59</v>
      </c>
      <c r="J44" s="32">
        <f t="shared" si="2"/>
        <v>83.5</v>
      </c>
      <c r="K44" s="32">
        <f t="shared" si="2"/>
        <v>44</v>
      </c>
      <c r="L44" s="32">
        <f t="shared" si="2"/>
        <v>44</v>
      </c>
      <c r="M44" s="32">
        <f t="shared" si="2"/>
        <v>27.5</v>
      </c>
      <c r="N44" s="32">
        <f t="shared" si="2"/>
        <v>57.5</v>
      </c>
      <c r="O44" s="32">
        <f t="shared" si="2"/>
        <v>57</v>
      </c>
      <c r="P44" s="32">
        <f t="shared" si="2"/>
        <v>57.5</v>
      </c>
      <c r="Q44" s="32">
        <f t="shared" si="2"/>
        <v>57</v>
      </c>
      <c r="R44" s="32">
        <f t="shared" si="2"/>
        <v>61</v>
      </c>
      <c r="S44" s="32">
        <f t="shared" si="2"/>
        <v>36</v>
      </c>
      <c r="T44" s="32">
        <f t="shared" si="2"/>
        <v>86</v>
      </c>
      <c r="U44" s="32">
        <f t="shared" si="2"/>
        <v>47</v>
      </c>
      <c r="V44" s="32">
        <f t="shared" si="2"/>
        <v>52</v>
      </c>
      <c r="W44" s="32">
        <f t="shared" si="2"/>
        <v>60</v>
      </c>
      <c r="X44" s="32">
        <f t="shared" si="2"/>
        <v>58.5</v>
      </c>
      <c r="Y44" s="32">
        <f t="shared" si="2"/>
        <v>54.5</v>
      </c>
      <c r="Z44" s="32">
        <f t="shared" si="2"/>
        <v>51.5</v>
      </c>
      <c r="AA44" s="33">
        <f t="shared" si="2"/>
        <v>56.5</v>
      </c>
      <c r="AB44" s="32">
        <f t="shared" si="2"/>
        <v>71</v>
      </c>
      <c r="AC44" s="32">
        <f t="shared" si="2"/>
        <v>62</v>
      </c>
      <c r="AD44" s="32">
        <f t="shared" si="2"/>
        <v>90</v>
      </c>
      <c r="AE44" s="32">
        <f t="shared" si="2"/>
        <v>61.5</v>
      </c>
      <c r="AF44" s="32">
        <f t="shared" si="2"/>
        <v>65.5</v>
      </c>
      <c r="AG44" s="32">
        <f t="shared" si="2"/>
        <v>92.5</v>
      </c>
      <c r="AH44" s="32">
        <f t="shared" si="2"/>
        <v>61</v>
      </c>
      <c r="AI44" s="32">
        <f t="shared" si="2"/>
        <v>59.5</v>
      </c>
      <c r="AJ44" s="34">
        <f t="shared" si="2"/>
        <v>1837</v>
      </c>
    </row>
    <row r="45">
      <c r="A45" s="35"/>
      <c r="B45" s="36"/>
      <c r="C45" s="35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8"/>
      <c r="AB45" s="37"/>
      <c r="AC45" s="37"/>
      <c r="AD45" s="37"/>
      <c r="AE45" s="37"/>
      <c r="AF45" s="37"/>
      <c r="AG45" s="37"/>
      <c r="AH45" s="37"/>
      <c r="AI45" s="37"/>
      <c r="AJ45" s="39"/>
    </row>
    <row r="46">
      <c r="A46" s="40"/>
      <c r="B46" s="41"/>
      <c r="C46" s="42" t="s">
        <v>35</v>
      </c>
      <c r="D46" s="43">
        <f>sum(D44:AH44)</f>
        <v>1777.5</v>
      </c>
      <c r="E46" s="44"/>
      <c r="F46" s="44"/>
      <c r="G46" s="44"/>
      <c r="H46" s="44"/>
      <c r="I46" s="44"/>
      <c r="J46" s="45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38"/>
      <c r="AB46" s="44"/>
      <c r="AC46" s="44"/>
      <c r="AD46" s="44"/>
      <c r="AE46" s="44"/>
      <c r="AF46" s="44"/>
      <c r="AG46" s="44"/>
      <c r="AH46" s="44"/>
      <c r="AI46" s="44"/>
      <c r="AJ46" s="46"/>
    </row>
    <row r="47">
      <c r="A47" s="40"/>
      <c r="B47" s="41"/>
      <c r="C47" s="47"/>
      <c r="D47" s="44"/>
      <c r="E47" s="44"/>
      <c r="F47" s="44"/>
      <c r="G47" s="44"/>
      <c r="H47" s="44"/>
      <c r="I47" s="44"/>
      <c r="J47" s="45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38"/>
      <c r="AB47" s="44"/>
      <c r="AC47" s="44"/>
      <c r="AD47" s="44"/>
      <c r="AE47" s="44"/>
      <c r="AF47" s="44"/>
      <c r="AG47" s="44"/>
      <c r="AH47" s="44"/>
      <c r="AI47" s="44"/>
      <c r="AJ47" s="46"/>
    </row>
    <row r="48">
      <c r="A48" s="40"/>
      <c r="B48" s="41"/>
      <c r="C48" s="47"/>
      <c r="D48" s="44"/>
      <c r="E48" s="44"/>
      <c r="F48" s="44"/>
      <c r="G48" s="44"/>
      <c r="H48" s="44"/>
      <c r="I48" s="44"/>
      <c r="J48" s="45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38"/>
      <c r="AB48" s="44"/>
      <c r="AC48" s="44"/>
      <c r="AD48" s="44"/>
      <c r="AE48" s="44"/>
      <c r="AF48" s="44"/>
      <c r="AG48" s="48"/>
      <c r="AH48" s="44"/>
      <c r="AI48" s="44"/>
      <c r="AJ48" s="46"/>
    </row>
    <row r="49">
      <c r="A49" s="40"/>
      <c r="B49" s="41"/>
      <c r="C49" s="47"/>
      <c r="D49" s="44"/>
      <c r="E49" s="44"/>
      <c r="F49" s="44"/>
      <c r="G49" s="44"/>
      <c r="H49" s="44"/>
      <c r="I49" s="44"/>
      <c r="J49" s="45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38"/>
      <c r="AB49" s="44"/>
      <c r="AC49" s="44"/>
      <c r="AD49" s="44"/>
      <c r="AE49" s="44"/>
      <c r="AF49" s="44"/>
      <c r="AG49" s="44"/>
      <c r="AH49" s="44"/>
      <c r="AI49" s="44"/>
      <c r="AJ49" s="46"/>
    </row>
    <row r="50">
      <c r="A50" s="40"/>
      <c r="B50" s="41"/>
      <c r="C50" s="47"/>
      <c r="D50" s="44"/>
      <c r="E50" s="44"/>
      <c r="F50" s="44"/>
      <c r="G50" s="44"/>
      <c r="H50" s="44"/>
      <c r="I50" s="44"/>
      <c r="J50" s="45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38"/>
      <c r="AB50" s="44"/>
      <c r="AC50" s="44"/>
      <c r="AD50" s="44"/>
      <c r="AE50" s="44"/>
      <c r="AF50" s="44"/>
      <c r="AG50" s="44"/>
      <c r="AH50" s="44"/>
      <c r="AI50" s="44"/>
      <c r="AJ50" s="46"/>
    </row>
    <row r="51">
      <c r="A51" s="40"/>
      <c r="B51" s="41"/>
      <c r="C51" s="47"/>
      <c r="D51" s="44"/>
      <c r="E51" s="44"/>
      <c r="F51" s="44"/>
      <c r="G51" s="44"/>
      <c r="H51" s="44"/>
      <c r="I51" s="44"/>
      <c r="J51" s="45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38"/>
      <c r="AB51" s="44"/>
      <c r="AC51" s="44"/>
      <c r="AD51" s="44"/>
      <c r="AE51" s="44"/>
      <c r="AF51" s="44"/>
      <c r="AG51" s="44"/>
      <c r="AH51" s="44"/>
      <c r="AI51" s="44"/>
      <c r="AJ51" s="46"/>
    </row>
    <row r="52">
      <c r="A52" s="40"/>
      <c r="B52" s="41"/>
      <c r="C52" s="47"/>
      <c r="D52" s="44"/>
      <c r="E52" s="44"/>
      <c r="F52" s="44"/>
      <c r="G52" s="44"/>
      <c r="H52" s="44"/>
      <c r="I52" s="44"/>
      <c r="J52" s="45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38"/>
      <c r="AB52" s="44"/>
      <c r="AC52" s="44"/>
      <c r="AD52" s="44"/>
      <c r="AE52" s="44"/>
      <c r="AF52" s="44"/>
      <c r="AG52" s="44"/>
      <c r="AH52" s="44"/>
      <c r="AI52" s="44"/>
      <c r="AJ52" s="46"/>
    </row>
    <row r="53">
      <c r="A53" s="40"/>
      <c r="B53" s="41"/>
      <c r="C53" s="47"/>
      <c r="D53" s="44"/>
      <c r="E53" s="44"/>
      <c r="F53" s="44"/>
      <c r="G53" s="49" t="s">
        <v>36</v>
      </c>
      <c r="H53" s="50"/>
      <c r="I53" s="50"/>
      <c r="J53" s="50"/>
      <c r="K53" s="50"/>
      <c r="L53" s="50"/>
      <c r="M53" s="50"/>
      <c r="N53" s="50"/>
      <c r="O53" s="50"/>
      <c r="P53" s="50"/>
      <c r="Q53" s="51"/>
      <c r="R53" s="44"/>
      <c r="S53" s="44"/>
      <c r="T53" s="44"/>
      <c r="U53" s="44"/>
      <c r="V53" s="44"/>
      <c r="W53" s="44"/>
      <c r="X53" s="44"/>
      <c r="Y53" s="44"/>
      <c r="Z53" s="44"/>
      <c r="AA53" s="38"/>
      <c r="AB53" s="44"/>
      <c r="AC53" s="44"/>
      <c r="AD53" s="44"/>
      <c r="AE53" s="44"/>
      <c r="AF53" s="44"/>
      <c r="AG53" s="44"/>
      <c r="AH53" s="44"/>
      <c r="AI53" s="44"/>
      <c r="AJ53" s="46"/>
    </row>
    <row r="54">
      <c r="A54" s="40"/>
      <c r="B54" s="41"/>
      <c r="C54" s="47"/>
      <c r="D54" s="44"/>
      <c r="E54" s="44"/>
      <c r="F54" s="44"/>
      <c r="G54" s="52">
        <f>G56*0.5+H56*0+I56*1+J56*1.5+K56*2+L56*2.5+M56*3+N56*3.5+O56*4+P56*4.5+Q56*5</f>
        <v>1734.5</v>
      </c>
      <c r="H54" s="50"/>
      <c r="I54" s="50"/>
      <c r="J54" s="50"/>
      <c r="K54" s="50"/>
      <c r="L54" s="50"/>
      <c r="M54" s="50"/>
      <c r="N54" s="50"/>
      <c r="O54" s="50"/>
      <c r="P54" s="50"/>
      <c r="Q54" s="51"/>
      <c r="R54" s="44"/>
      <c r="S54" s="44"/>
      <c r="T54" s="44"/>
      <c r="U54" s="44"/>
      <c r="V54" s="44"/>
      <c r="W54" s="44"/>
      <c r="X54" s="44"/>
      <c r="Y54" s="44"/>
      <c r="Z54" s="44"/>
      <c r="AA54" s="38"/>
      <c r="AB54" s="44"/>
      <c r="AC54" s="44"/>
      <c r="AD54" s="44"/>
      <c r="AE54" s="44"/>
      <c r="AF54" s="44"/>
      <c r="AG54" s="44"/>
      <c r="AH54" s="44"/>
      <c r="AI54" s="44"/>
      <c r="AJ54" s="46"/>
    </row>
    <row r="55">
      <c r="A55" s="40"/>
      <c r="B55" s="41"/>
      <c r="C55" s="47"/>
      <c r="D55" s="44"/>
      <c r="E55" s="44"/>
      <c r="F55" s="44"/>
      <c r="G55" s="53" t="s">
        <v>37</v>
      </c>
      <c r="H55" s="54" t="s">
        <v>38</v>
      </c>
      <c r="I55" s="55" t="s">
        <v>39</v>
      </c>
      <c r="J55" s="56" t="s">
        <v>40</v>
      </c>
      <c r="K55" s="57" t="s">
        <v>41</v>
      </c>
      <c r="L55" s="58" t="s">
        <v>42</v>
      </c>
      <c r="M55" s="59" t="s">
        <v>43</v>
      </c>
      <c r="N55" s="60" t="s">
        <v>44</v>
      </c>
      <c r="O55" s="53" t="s">
        <v>45</v>
      </c>
      <c r="P55" s="53" t="s">
        <v>46</v>
      </c>
      <c r="Q55" s="53" t="s">
        <v>47</v>
      </c>
      <c r="R55" s="44"/>
      <c r="S55" s="44"/>
      <c r="T55" s="44"/>
      <c r="U55" s="44"/>
      <c r="V55" s="44"/>
      <c r="W55" s="44"/>
      <c r="X55" s="44"/>
      <c r="Y55" s="44"/>
      <c r="Z55" s="44"/>
      <c r="AA55" s="38"/>
      <c r="AB55" s="44"/>
      <c r="AC55" s="44"/>
      <c r="AD55" s="44"/>
      <c r="AE55" s="44"/>
      <c r="AF55" s="44"/>
      <c r="AG55" s="44"/>
      <c r="AH55" s="44"/>
      <c r="AI55" s="44"/>
      <c r="AJ55" s="46"/>
    </row>
    <row r="56">
      <c r="A56" s="40"/>
      <c r="B56" s="41"/>
      <c r="C56" s="47"/>
      <c r="D56" s="44"/>
      <c r="E56" s="44"/>
      <c r="F56" s="44"/>
      <c r="G56" s="53">
        <f>countif($D$4:$AH$43,0.5)</f>
        <v>8</v>
      </c>
      <c r="H56" s="53">
        <f>countif($D$4:$AH$43,0)</f>
        <v>81</v>
      </c>
      <c r="I56" s="53">
        <f>countif($D$4:$AH$43,1)</f>
        <v>47</v>
      </c>
      <c r="J56" s="61">
        <f>countif($D$4:$AH$43,1.5)</f>
        <v>75</v>
      </c>
      <c r="K56" s="53">
        <f>countif($D$4:$AH$43,2)</f>
        <v>109</v>
      </c>
      <c r="L56" s="53">
        <f>countif($D$4:$AH$43,2.5)</f>
        <v>332</v>
      </c>
      <c r="M56" s="53">
        <f>countif($D$4:$AH$43,3)</f>
        <v>43</v>
      </c>
      <c r="N56" s="53">
        <f>countif($D$4:$AH$43,3.5)</f>
        <v>69</v>
      </c>
      <c r="O56" s="53">
        <f>countif($D$4:$AH$43,4)</f>
        <v>20</v>
      </c>
      <c r="P56" s="53">
        <f>countif($D$4:$AH$43,4.5)</f>
        <v>5</v>
      </c>
      <c r="Q56" s="53">
        <f>countif($D$4:$AH$43,5)</f>
        <v>10</v>
      </c>
      <c r="R56" s="44"/>
      <c r="S56" s="44"/>
      <c r="T56" s="44"/>
      <c r="U56" s="44"/>
      <c r="V56" s="44"/>
      <c r="W56" s="44"/>
      <c r="X56" s="44"/>
      <c r="Y56" s="44"/>
      <c r="Z56" s="44"/>
      <c r="AA56" s="38"/>
      <c r="AB56" s="44"/>
      <c r="AC56" s="44"/>
      <c r="AD56" s="44"/>
      <c r="AE56" s="44"/>
      <c r="AF56" s="44"/>
      <c r="AG56" s="44"/>
      <c r="AH56" s="44"/>
      <c r="AI56" s="44"/>
      <c r="AJ56" s="46"/>
    </row>
    <row r="57">
      <c r="A57" s="40"/>
      <c r="B57" s="41"/>
      <c r="C57" s="47"/>
      <c r="D57" s="44"/>
      <c r="E57" s="44"/>
      <c r="F57" s="44"/>
      <c r="G57" s="44"/>
      <c r="H57" s="44"/>
      <c r="I57" s="44"/>
      <c r="J57" s="45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38"/>
      <c r="AB57" s="44"/>
      <c r="AC57" s="44"/>
      <c r="AD57" s="44"/>
      <c r="AE57" s="44"/>
      <c r="AF57" s="44"/>
      <c r="AG57" s="44"/>
      <c r="AH57" s="44"/>
      <c r="AI57" s="44"/>
      <c r="AJ57" s="46"/>
    </row>
    <row r="58">
      <c r="A58" s="40"/>
      <c r="B58" s="41"/>
      <c r="C58" s="47"/>
      <c r="D58" s="44"/>
      <c r="E58" s="44"/>
      <c r="F58" s="44"/>
      <c r="G58" s="44"/>
      <c r="H58" s="44"/>
      <c r="I58" s="44"/>
      <c r="J58" s="45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38"/>
      <c r="AB58" s="44"/>
      <c r="AC58" s="44"/>
      <c r="AD58" s="44"/>
      <c r="AE58" s="44"/>
      <c r="AF58" s="44"/>
      <c r="AG58" s="44"/>
      <c r="AH58" s="44"/>
      <c r="AI58" s="44"/>
      <c r="AJ58" s="46"/>
    </row>
    <row r="59">
      <c r="A59" s="40"/>
      <c r="B59" s="41"/>
      <c r="C59" s="47"/>
      <c r="D59" s="44"/>
      <c r="E59" s="44"/>
      <c r="F59" s="44"/>
      <c r="G59" s="44"/>
      <c r="H59" s="44"/>
      <c r="I59" s="44"/>
      <c r="J59" s="45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38"/>
      <c r="AB59" s="44"/>
      <c r="AC59" s="44"/>
      <c r="AD59" s="44"/>
      <c r="AE59" s="44"/>
      <c r="AF59" s="44"/>
      <c r="AG59" s="44"/>
      <c r="AH59" s="44"/>
      <c r="AI59" s="44"/>
      <c r="AJ59" s="46"/>
    </row>
    <row r="60">
      <c r="A60" s="40"/>
      <c r="B60" s="41"/>
      <c r="C60" s="47"/>
      <c r="D60" s="44"/>
      <c r="E60" s="44"/>
      <c r="F60" s="44"/>
      <c r="G60" s="44"/>
      <c r="H60" s="44"/>
      <c r="I60" s="44"/>
      <c r="J60" s="45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38"/>
      <c r="AB60" s="44"/>
      <c r="AC60" s="44"/>
      <c r="AD60" s="44"/>
      <c r="AE60" s="44"/>
      <c r="AF60" s="44"/>
      <c r="AG60" s="44"/>
      <c r="AH60" s="44"/>
      <c r="AI60" s="44"/>
      <c r="AJ60" s="46"/>
    </row>
    <row r="61">
      <c r="A61" s="40"/>
      <c r="B61" s="41"/>
      <c r="C61" s="47"/>
      <c r="D61" s="44"/>
      <c r="E61" s="44"/>
      <c r="F61" s="44"/>
      <c r="G61" s="44"/>
      <c r="H61" s="44"/>
      <c r="I61" s="44"/>
      <c r="J61" s="45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38"/>
      <c r="AB61" s="44"/>
      <c r="AC61" s="44"/>
      <c r="AD61" s="44"/>
      <c r="AE61" s="44"/>
      <c r="AF61" s="44"/>
      <c r="AG61" s="44"/>
      <c r="AH61" s="44"/>
      <c r="AI61" s="44"/>
      <c r="AJ61" s="46"/>
    </row>
    <row r="62">
      <c r="A62" s="40"/>
      <c r="B62" s="41"/>
      <c r="C62" s="47"/>
      <c r="D62" s="44"/>
      <c r="E62" s="44"/>
      <c r="F62" s="44"/>
      <c r="G62" s="44"/>
      <c r="H62" s="44"/>
      <c r="I62" s="44"/>
      <c r="J62" s="45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38"/>
      <c r="AB62" s="44"/>
      <c r="AC62" s="44"/>
      <c r="AD62" s="44"/>
      <c r="AE62" s="44"/>
      <c r="AF62" s="44"/>
      <c r="AG62" s="44"/>
      <c r="AH62" s="44"/>
      <c r="AI62" s="44"/>
      <c r="AJ62" s="46"/>
    </row>
    <row r="63">
      <c r="A63" s="40"/>
      <c r="B63" s="41"/>
      <c r="C63" s="47"/>
      <c r="D63" s="44"/>
      <c r="E63" s="44"/>
      <c r="F63" s="44"/>
      <c r="G63" s="44"/>
      <c r="H63" s="44"/>
      <c r="I63" s="44"/>
      <c r="J63" s="45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38"/>
      <c r="AB63" s="44"/>
      <c r="AC63" s="44"/>
      <c r="AD63" s="44"/>
      <c r="AE63" s="44"/>
      <c r="AF63" s="44"/>
      <c r="AG63" s="44"/>
      <c r="AH63" s="44"/>
      <c r="AI63" s="44"/>
      <c r="AJ63" s="46"/>
    </row>
    <row r="64">
      <c r="A64" s="40"/>
      <c r="B64" s="41"/>
      <c r="C64" s="47"/>
      <c r="D64" s="44"/>
      <c r="E64" s="44"/>
      <c r="F64" s="44"/>
      <c r="G64" s="44"/>
      <c r="H64" s="44"/>
      <c r="I64" s="44"/>
      <c r="J64" s="45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38"/>
      <c r="AB64" s="44"/>
      <c r="AC64" s="44"/>
      <c r="AD64" s="44"/>
      <c r="AE64" s="44"/>
      <c r="AF64" s="44"/>
      <c r="AG64" s="44"/>
      <c r="AH64" s="44"/>
      <c r="AI64" s="44"/>
      <c r="AJ64" s="46"/>
    </row>
    <row r="65">
      <c r="A65" s="40"/>
      <c r="B65" s="41"/>
      <c r="C65" s="47"/>
      <c r="D65" s="44"/>
      <c r="E65" s="44"/>
      <c r="F65" s="44"/>
      <c r="G65" s="44"/>
      <c r="H65" s="44"/>
      <c r="I65" s="44"/>
      <c r="J65" s="45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38"/>
      <c r="AB65" s="44"/>
      <c r="AC65" s="44"/>
      <c r="AD65" s="44"/>
      <c r="AE65" s="44"/>
      <c r="AF65" s="44"/>
      <c r="AG65" s="44"/>
      <c r="AH65" s="44"/>
      <c r="AI65" s="44"/>
      <c r="AJ65" s="46"/>
    </row>
    <row r="66">
      <c r="A66" s="40"/>
      <c r="B66" s="41"/>
      <c r="C66" s="47"/>
      <c r="D66" s="44"/>
      <c r="E66" s="44"/>
      <c r="F66" s="44"/>
      <c r="G66" s="44"/>
      <c r="H66" s="44"/>
      <c r="I66" s="44"/>
      <c r="J66" s="45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38"/>
      <c r="AB66" s="44"/>
      <c r="AC66" s="44"/>
      <c r="AD66" s="44"/>
      <c r="AE66" s="44"/>
      <c r="AF66" s="44"/>
      <c r="AG66" s="44"/>
      <c r="AH66" s="44"/>
      <c r="AI66" s="44"/>
      <c r="AJ66" s="46"/>
    </row>
    <row r="67">
      <c r="A67" s="40"/>
      <c r="B67" s="41"/>
      <c r="C67" s="47"/>
      <c r="D67" s="44"/>
      <c r="E67" s="44"/>
      <c r="F67" s="44"/>
      <c r="G67" s="44"/>
      <c r="H67" s="44"/>
      <c r="I67" s="44"/>
      <c r="J67" s="45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38"/>
      <c r="AB67" s="44"/>
      <c r="AC67" s="44"/>
      <c r="AD67" s="44"/>
      <c r="AE67" s="44"/>
      <c r="AF67" s="44"/>
      <c r="AG67" s="44"/>
      <c r="AH67" s="44"/>
      <c r="AI67" s="44"/>
      <c r="AJ67" s="46"/>
    </row>
    <row r="68">
      <c r="A68" s="40"/>
      <c r="B68" s="41"/>
      <c r="C68" s="47"/>
      <c r="D68" s="44"/>
      <c r="E68" s="44"/>
      <c r="F68" s="44"/>
      <c r="G68" s="44"/>
      <c r="H68" s="44"/>
      <c r="I68" s="44"/>
      <c r="J68" s="45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38"/>
      <c r="AB68" s="44"/>
      <c r="AC68" s="44"/>
      <c r="AD68" s="44"/>
      <c r="AE68" s="44"/>
      <c r="AF68" s="44"/>
      <c r="AG68" s="44"/>
      <c r="AH68" s="44"/>
      <c r="AI68" s="44"/>
      <c r="AJ68" s="46"/>
    </row>
    <row r="69">
      <c r="A69" s="40"/>
      <c r="B69" s="41"/>
      <c r="C69" s="47"/>
      <c r="D69" s="44"/>
      <c r="E69" s="44"/>
      <c r="F69" s="44"/>
      <c r="G69" s="44"/>
      <c r="H69" s="44"/>
      <c r="I69" s="44"/>
      <c r="J69" s="45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38"/>
      <c r="AB69" s="44"/>
      <c r="AC69" s="44"/>
      <c r="AD69" s="44"/>
      <c r="AE69" s="44"/>
      <c r="AF69" s="44"/>
      <c r="AG69" s="44"/>
      <c r="AH69" s="44"/>
      <c r="AI69" s="44"/>
      <c r="AJ69" s="46"/>
    </row>
    <row r="70">
      <c r="A70" s="40"/>
      <c r="B70" s="41"/>
      <c r="C70" s="47"/>
      <c r="D70" s="44"/>
      <c r="E70" s="44"/>
      <c r="F70" s="44"/>
      <c r="G70" s="44"/>
      <c r="H70" s="44"/>
      <c r="I70" s="44"/>
      <c r="J70" s="45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38"/>
      <c r="AB70" s="44"/>
      <c r="AC70" s="44"/>
      <c r="AD70" s="44"/>
      <c r="AE70" s="44"/>
      <c r="AF70" s="44"/>
      <c r="AG70" s="44"/>
      <c r="AH70" s="44"/>
      <c r="AI70" s="44"/>
      <c r="AJ70" s="46"/>
    </row>
    <row r="71">
      <c r="A71" s="40"/>
      <c r="B71" s="41"/>
      <c r="C71" s="47"/>
      <c r="D71" s="44"/>
      <c r="E71" s="44"/>
      <c r="F71" s="44"/>
      <c r="G71" s="44"/>
      <c r="H71" s="44"/>
      <c r="I71" s="44"/>
      <c r="J71" s="45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38"/>
      <c r="AB71" s="44"/>
      <c r="AC71" s="44"/>
      <c r="AD71" s="44"/>
      <c r="AE71" s="44"/>
      <c r="AF71" s="44"/>
      <c r="AG71" s="44"/>
      <c r="AH71" s="44"/>
      <c r="AI71" s="44"/>
      <c r="AJ71" s="46"/>
    </row>
    <row r="72">
      <c r="A72" s="40"/>
      <c r="B72" s="41"/>
      <c r="C72" s="47"/>
      <c r="D72" s="44"/>
      <c r="E72" s="44"/>
      <c r="F72" s="44"/>
      <c r="G72" s="44"/>
      <c r="H72" s="44"/>
      <c r="I72" s="44"/>
      <c r="J72" s="45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38"/>
      <c r="AB72" s="44"/>
      <c r="AC72" s="44"/>
      <c r="AD72" s="44"/>
      <c r="AE72" s="44"/>
      <c r="AF72" s="44"/>
      <c r="AG72" s="44"/>
      <c r="AH72" s="44"/>
      <c r="AI72" s="44"/>
      <c r="AJ72" s="46"/>
    </row>
    <row r="73">
      <c r="A73" s="40"/>
      <c r="B73" s="41"/>
      <c r="C73" s="47"/>
      <c r="D73" s="44"/>
      <c r="E73" s="44"/>
      <c r="F73" s="44"/>
      <c r="G73" s="44"/>
      <c r="H73" s="44"/>
      <c r="I73" s="44"/>
      <c r="J73" s="45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38"/>
      <c r="AB73" s="44"/>
      <c r="AC73" s="44"/>
      <c r="AD73" s="44"/>
      <c r="AE73" s="44"/>
      <c r="AF73" s="44"/>
      <c r="AG73" s="44"/>
      <c r="AH73" s="44"/>
      <c r="AI73" s="44"/>
      <c r="AJ73" s="46"/>
    </row>
    <row r="74">
      <c r="A74" s="40"/>
      <c r="B74" s="41"/>
      <c r="C74" s="47"/>
      <c r="D74" s="44"/>
      <c r="E74" s="44"/>
      <c r="F74" s="44"/>
      <c r="G74" s="44"/>
      <c r="H74" s="44"/>
      <c r="I74" s="44"/>
      <c r="J74" s="45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38"/>
      <c r="AB74" s="44"/>
      <c r="AC74" s="44"/>
      <c r="AD74" s="44"/>
      <c r="AE74" s="44"/>
      <c r="AF74" s="44"/>
      <c r="AG74" s="44"/>
      <c r="AH74" s="44"/>
      <c r="AI74" s="44"/>
      <c r="AJ74" s="46"/>
    </row>
    <row r="75">
      <c r="A75" s="40"/>
      <c r="B75" s="41"/>
      <c r="C75" s="47"/>
      <c r="D75" s="44"/>
      <c r="E75" s="44"/>
      <c r="F75" s="44"/>
      <c r="G75" s="44"/>
      <c r="H75" s="44"/>
      <c r="I75" s="44"/>
      <c r="J75" s="45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38"/>
      <c r="AB75" s="44"/>
      <c r="AC75" s="44"/>
      <c r="AD75" s="44"/>
      <c r="AE75" s="44"/>
      <c r="AF75" s="44"/>
      <c r="AG75" s="44"/>
      <c r="AH75" s="44"/>
      <c r="AI75" s="44"/>
      <c r="AJ75" s="46"/>
    </row>
    <row r="76">
      <c r="A76" s="40"/>
      <c r="B76" s="41"/>
      <c r="C76" s="47"/>
      <c r="D76" s="44"/>
      <c r="E76" s="44"/>
      <c r="F76" s="44"/>
      <c r="G76" s="44"/>
      <c r="H76" s="44"/>
      <c r="I76" s="44"/>
      <c r="J76" s="45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38"/>
      <c r="AB76" s="44"/>
      <c r="AC76" s="44"/>
      <c r="AD76" s="44"/>
      <c r="AE76" s="44"/>
      <c r="AF76" s="44"/>
      <c r="AG76" s="44"/>
      <c r="AH76" s="44"/>
      <c r="AI76" s="44"/>
      <c r="AJ76" s="46"/>
    </row>
    <row r="77">
      <c r="A77" s="40"/>
      <c r="B77" s="41"/>
      <c r="C77" s="47"/>
      <c r="D77" s="44"/>
      <c r="E77" s="44"/>
      <c r="F77" s="44"/>
      <c r="G77" s="44"/>
      <c r="H77" s="44"/>
      <c r="I77" s="44"/>
      <c r="J77" s="45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38"/>
      <c r="AB77" s="44"/>
      <c r="AC77" s="44"/>
      <c r="AD77" s="44"/>
      <c r="AE77" s="44"/>
      <c r="AF77" s="44"/>
      <c r="AG77" s="44"/>
      <c r="AH77" s="44"/>
      <c r="AI77" s="44"/>
      <c r="AJ77" s="46"/>
    </row>
    <row r="78">
      <c r="A78" s="40"/>
      <c r="B78" s="41"/>
      <c r="C78" s="47"/>
      <c r="D78" s="44"/>
      <c r="E78" s="44"/>
      <c r="F78" s="44"/>
      <c r="G78" s="44"/>
      <c r="H78" s="44"/>
      <c r="I78" s="44"/>
      <c r="J78" s="45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38"/>
      <c r="AB78" s="44"/>
      <c r="AC78" s="44"/>
      <c r="AD78" s="44"/>
      <c r="AE78" s="44"/>
      <c r="AF78" s="44"/>
      <c r="AG78" s="44"/>
      <c r="AH78" s="44"/>
      <c r="AI78" s="44"/>
      <c r="AJ78" s="46"/>
    </row>
    <row r="79">
      <c r="A79" s="40"/>
      <c r="B79" s="41"/>
      <c r="C79" s="47"/>
      <c r="D79" s="44"/>
      <c r="E79" s="44"/>
      <c r="F79" s="44"/>
      <c r="G79" s="44"/>
      <c r="H79" s="44"/>
      <c r="I79" s="44"/>
      <c r="J79" s="45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38"/>
      <c r="AB79" s="44"/>
      <c r="AC79" s="44"/>
      <c r="AD79" s="44"/>
      <c r="AE79" s="44"/>
      <c r="AF79" s="44"/>
      <c r="AG79" s="44"/>
      <c r="AH79" s="44"/>
      <c r="AI79" s="44"/>
      <c r="AJ79" s="46"/>
    </row>
    <row r="80">
      <c r="A80" s="40"/>
      <c r="B80" s="41"/>
      <c r="C80" s="47"/>
      <c r="D80" s="44"/>
      <c r="E80" s="44"/>
      <c r="F80" s="44"/>
      <c r="G80" s="44"/>
      <c r="H80" s="44"/>
      <c r="I80" s="44"/>
      <c r="J80" s="45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38"/>
      <c r="AB80" s="44"/>
      <c r="AC80" s="44"/>
      <c r="AD80" s="44"/>
      <c r="AE80" s="44"/>
      <c r="AF80" s="44"/>
      <c r="AG80" s="44"/>
      <c r="AH80" s="44"/>
      <c r="AI80" s="44"/>
      <c r="AJ80" s="46"/>
    </row>
    <row r="81">
      <c r="A81" s="40"/>
      <c r="B81" s="41"/>
      <c r="C81" s="47"/>
      <c r="D81" s="44"/>
      <c r="E81" s="44"/>
      <c r="F81" s="44"/>
      <c r="G81" s="44"/>
      <c r="H81" s="44"/>
      <c r="I81" s="44"/>
      <c r="J81" s="45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38"/>
      <c r="AB81" s="44"/>
      <c r="AC81" s="44"/>
      <c r="AD81" s="44"/>
      <c r="AE81" s="44"/>
      <c r="AF81" s="44"/>
      <c r="AG81" s="44"/>
      <c r="AH81" s="44"/>
      <c r="AI81" s="44"/>
      <c r="AJ81" s="46"/>
    </row>
    <row r="82">
      <c r="A82" s="40"/>
      <c r="B82" s="41"/>
      <c r="C82" s="47"/>
      <c r="D82" s="44"/>
      <c r="E82" s="44"/>
      <c r="F82" s="44"/>
      <c r="G82" s="44"/>
      <c r="H82" s="44"/>
      <c r="I82" s="44"/>
      <c r="J82" s="45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38"/>
      <c r="AB82" s="44"/>
      <c r="AC82" s="44"/>
      <c r="AD82" s="44"/>
      <c r="AE82" s="44"/>
      <c r="AF82" s="44"/>
      <c r="AG82" s="44"/>
      <c r="AH82" s="44"/>
      <c r="AI82" s="44"/>
      <c r="AJ82" s="46"/>
    </row>
    <row r="83">
      <c r="A83" s="40"/>
      <c r="B83" s="41"/>
      <c r="C83" s="47"/>
      <c r="D83" s="44"/>
      <c r="E83" s="44"/>
      <c r="F83" s="44"/>
      <c r="G83" s="44"/>
      <c r="H83" s="44"/>
      <c r="I83" s="44"/>
      <c r="J83" s="45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38"/>
      <c r="AB83" s="44"/>
      <c r="AC83" s="44"/>
      <c r="AD83" s="44"/>
      <c r="AE83" s="44"/>
      <c r="AF83" s="44"/>
      <c r="AG83" s="44"/>
      <c r="AH83" s="44"/>
      <c r="AI83" s="44"/>
      <c r="AJ83" s="46"/>
    </row>
    <row r="84">
      <c r="A84" s="40"/>
      <c r="B84" s="41"/>
      <c r="C84" s="47"/>
      <c r="D84" s="44"/>
      <c r="E84" s="44"/>
      <c r="F84" s="44"/>
      <c r="G84" s="44"/>
      <c r="H84" s="44"/>
      <c r="I84" s="44"/>
      <c r="J84" s="45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38"/>
      <c r="AB84" s="44"/>
      <c r="AC84" s="44"/>
      <c r="AD84" s="44"/>
      <c r="AE84" s="44"/>
      <c r="AF84" s="44"/>
      <c r="AG84" s="44"/>
      <c r="AH84" s="44"/>
      <c r="AI84" s="44"/>
      <c r="AJ84" s="46"/>
    </row>
    <row r="85">
      <c r="A85" s="40"/>
      <c r="B85" s="41"/>
      <c r="C85" s="47"/>
      <c r="D85" s="44"/>
      <c r="E85" s="44"/>
      <c r="F85" s="44"/>
      <c r="G85" s="44"/>
      <c r="H85" s="44"/>
      <c r="I85" s="44"/>
      <c r="J85" s="45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38"/>
      <c r="AB85" s="44"/>
      <c r="AC85" s="44"/>
      <c r="AD85" s="44"/>
      <c r="AE85" s="44"/>
      <c r="AF85" s="44"/>
      <c r="AG85" s="44"/>
      <c r="AH85" s="44"/>
      <c r="AI85" s="44"/>
      <c r="AJ85" s="46"/>
    </row>
    <row r="86">
      <c r="A86" s="40"/>
      <c r="B86" s="41"/>
      <c r="C86" s="47"/>
      <c r="D86" s="44"/>
      <c r="E86" s="44"/>
      <c r="F86" s="44"/>
      <c r="G86" s="44"/>
      <c r="H86" s="44"/>
      <c r="I86" s="44"/>
      <c r="J86" s="45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38"/>
      <c r="AB86" s="44"/>
      <c r="AC86" s="44"/>
      <c r="AD86" s="44"/>
      <c r="AE86" s="44"/>
      <c r="AF86" s="44"/>
      <c r="AG86" s="44"/>
      <c r="AH86" s="44"/>
      <c r="AI86" s="44"/>
      <c r="AJ86" s="46"/>
    </row>
    <row r="87">
      <c r="A87" s="40"/>
      <c r="B87" s="41"/>
      <c r="C87" s="47"/>
      <c r="D87" s="44"/>
      <c r="E87" s="44"/>
      <c r="F87" s="44"/>
      <c r="G87" s="44"/>
      <c r="H87" s="44"/>
      <c r="I87" s="44"/>
      <c r="J87" s="45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38"/>
      <c r="AB87" s="44"/>
      <c r="AC87" s="44"/>
      <c r="AD87" s="44"/>
      <c r="AE87" s="44"/>
      <c r="AF87" s="44"/>
      <c r="AG87" s="44"/>
      <c r="AH87" s="44"/>
      <c r="AI87" s="44"/>
      <c r="AJ87" s="46"/>
    </row>
    <row r="88">
      <c r="A88" s="40"/>
      <c r="B88" s="41"/>
      <c r="C88" s="47"/>
      <c r="D88" s="44"/>
      <c r="E88" s="44"/>
      <c r="F88" s="44"/>
      <c r="G88" s="44"/>
      <c r="H88" s="44"/>
      <c r="I88" s="44"/>
      <c r="J88" s="45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38"/>
      <c r="AB88" s="44"/>
      <c r="AC88" s="44"/>
      <c r="AD88" s="44"/>
      <c r="AE88" s="44"/>
      <c r="AF88" s="44"/>
      <c r="AG88" s="44"/>
      <c r="AH88" s="44"/>
      <c r="AI88" s="44"/>
      <c r="AJ88" s="46"/>
    </row>
    <row r="89">
      <c r="A89" s="40"/>
      <c r="B89" s="41"/>
      <c r="C89" s="47"/>
      <c r="D89" s="44"/>
      <c r="E89" s="44"/>
      <c r="F89" s="44"/>
      <c r="G89" s="44"/>
      <c r="H89" s="44"/>
      <c r="I89" s="44"/>
      <c r="J89" s="45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38"/>
      <c r="AB89" s="44"/>
      <c r="AC89" s="44"/>
      <c r="AD89" s="44"/>
      <c r="AE89" s="44"/>
      <c r="AF89" s="44"/>
      <c r="AG89" s="44"/>
      <c r="AH89" s="44"/>
      <c r="AI89" s="44"/>
      <c r="AJ89" s="46"/>
    </row>
    <row r="90">
      <c r="A90" s="40"/>
      <c r="B90" s="41"/>
      <c r="C90" s="47"/>
      <c r="D90" s="44"/>
      <c r="E90" s="44"/>
      <c r="F90" s="44"/>
      <c r="G90" s="44"/>
      <c r="H90" s="44"/>
      <c r="I90" s="44"/>
      <c r="J90" s="45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38"/>
      <c r="AB90" s="44"/>
      <c r="AC90" s="44"/>
      <c r="AD90" s="44"/>
      <c r="AE90" s="44"/>
      <c r="AF90" s="44"/>
      <c r="AG90" s="44"/>
      <c r="AH90" s="44"/>
      <c r="AI90" s="44"/>
      <c r="AJ90" s="46"/>
    </row>
    <row r="91">
      <c r="A91" s="40"/>
      <c r="B91" s="41"/>
      <c r="C91" s="47"/>
      <c r="D91" s="44"/>
      <c r="E91" s="44"/>
      <c r="F91" s="44"/>
      <c r="G91" s="44"/>
      <c r="H91" s="44"/>
      <c r="I91" s="44"/>
      <c r="J91" s="45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38"/>
      <c r="AB91" s="44"/>
      <c r="AC91" s="44"/>
      <c r="AD91" s="44"/>
      <c r="AE91" s="44"/>
      <c r="AF91" s="44"/>
      <c r="AG91" s="44"/>
      <c r="AH91" s="44"/>
      <c r="AI91" s="44"/>
      <c r="AJ91" s="46"/>
    </row>
    <row r="92">
      <c r="A92" s="40"/>
      <c r="B92" s="41"/>
      <c r="C92" s="47"/>
      <c r="D92" s="44"/>
      <c r="E92" s="44"/>
      <c r="F92" s="44"/>
      <c r="G92" s="44"/>
      <c r="H92" s="44"/>
      <c r="I92" s="44"/>
      <c r="J92" s="45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38"/>
      <c r="AB92" s="44"/>
      <c r="AC92" s="44"/>
      <c r="AD92" s="44"/>
      <c r="AE92" s="44"/>
      <c r="AF92" s="44"/>
      <c r="AG92" s="44"/>
      <c r="AH92" s="44"/>
      <c r="AI92" s="44"/>
      <c r="AJ92" s="46"/>
    </row>
    <row r="93">
      <c r="A93" s="40"/>
      <c r="B93" s="41"/>
      <c r="C93" s="47"/>
      <c r="D93" s="44"/>
      <c r="E93" s="44"/>
      <c r="F93" s="44"/>
      <c r="G93" s="44"/>
      <c r="H93" s="44"/>
      <c r="I93" s="44"/>
      <c r="J93" s="45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38"/>
      <c r="AB93" s="44"/>
      <c r="AC93" s="44"/>
      <c r="AD93" s="44"/>
      <c r="AE93" s="44"/>
      <c r="AF93" s="44"/>
      <c r="AG93" s="44"/>
      <c r="AH93" s="44"/>
      <c r="AI93" s="44"/>
      <c r="AJ93" s="46"/>
    </row>
    <row r="94">
      <c r="A94" s="40"/>
      <c r="B94" s="41"/>
      <c r="C94" s="47"/>
      <c r="D94" s="44"/>
      <c r="E94" s="44"/>
      <c r="F94" s="44"/>
      <c r="G94" s="44"/>
      <c r="H94" s="44"/>
      <c r="I94" s="44"/>
      <c r="J94" s="45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38"/>
      <c r="AB94" s="44"/>
      <c r="AC94" s="44"/>
      <c r="AD94" s="44"/>
      <c r="AE94" s="44"/>
      <c r="AF94" s="44"/>
      <c r="AG94" s="44"/>
      <c r="AH94" s="44"/>
      <c r="AI94" s="44"/>
      <c r="AJ94" s="46"/>
    </row>
    <row r="95">
      <c r="A95" s="40"/>
      <c r="B95" s="41"/>
      <c r="C95" s="47"/>
      <c r="D95" s="44"/>
      <c r="E95" s="44"/>
      <c r="F95" s="44"/>
      <c r="G95" s="44"/>
      <c r="H95" s="44"/>
      <c r="I95" s="44"/>
      <c r="J95" s="45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38"/>
      <c r="AB95" s="44"/>
      <c r="AC95" s="44"/>
      <c r="AD95" s="44"/>
      <c r="AE95" s="44"/>
      <c r="AF95" s="44"/>
      <c r="AG95" s="44"/>
      <c r="AH95" s="44"/>
      <c r="AI95" s="44"/>
      <c r="AJ95" s="46"/>
    </row>
    <row r="96">
      <c r="A96" s="40"/>
      <c r="B96" s="41"/>
      <c r="C96" s="47"/>
      <c r="D96" s="44"/>
      <c r="E96" s="44"/>
      <c r="F96" s="44"/>
      <c r="G96" s="44"/>
      <c r="H96" s="44"/>
      <c r="I96" s="44"/>
      <c r="J96" s="45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38"/>
      <c r="AB96" s="44"/>
      <c r="AC96" s="44"/>
      <c r="AD96" s="44"/>
      <c r="AE96" s="44"/>
      <c r="AF96" s="44"/>
      <c r="AG96" s="44"/>
      <c r="AH96" s="44"/>
      <c r="AI96" s="44"/>
      <c r="AJ96" s="46"/>
    </row>
    <row r="97">
      <c r="A97" s="40"/>
      <c r="B97" s="41"/>
      <c r="C97" s="47"/>
      <c r="D97" s="44"/>
      <c r="E97" s="44"/>
      <c r="F97" s="44"/>
      <c r="G97" s="44"/>
      <c r="H97" s="44"/>
      <c r="I97" s="44"/>
      <c r="J97" s="45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38"/>
      <c r="AB97" s="44"/>
      <c r="AC97" s="44"/>
      <c r="AD97" s="44"/>
      <c r="AE97" s="44"/>
      <c r="AF97" s="44"/>
      <c r="AG97" s="44"/>
      <c r="AH97" s="44"/>
      <c r="AI97" s="44"/>
      <c r="AJ97" s="46"/>
    </row>
    <row r="98">
      <c r="A98" s="40"/>
      <c r="B98" s="41"/>
      <c r="C98" s="47"/>
      <c r="D98" s="44"/>
      <c r="E98" s="44"/>
      <c r="F98" s="44"/>
      <c r="G98" s="44"/>
      <c r="H98" s="44"/>
      <c r="I98" s="44"/>
      <c r="J98" s="45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38"/>
      <c r="AB98" s="44"/>
      <c r="AC98" s="44"/>
      <c r="AD98" s="44"/>
      <c r="AE98" s="44"/>
      <c r="AF98" s="44"/>
      <c r="AG98" s="44"/>
      <c r="AH98" s="44"/>
      <c r="AI98" s="44"/>
      <c r="AJ98" s="46"/>
    </row>
    <row r="99">
      <c r="A99" s="40"/>
      <c r="B99" s="41"/>
      <c r="C99" s="47"/>
      <c r="D99" s="44"/>
      <c r="E99" s="44"/>
      <c r="F99" s="44"/>
      <c r="G99" s="44"/>
      <c r="H99" s="44"/>
      <c r="I99" s="44"/>
      <c r="J99" s="45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38"/>
      <c r="AB99" s="44"/>
      <c r="AC99" s="44"/>
      <c r="AD99" s="44"/>
      <c r="AE99" s="44"/>
      <c r="AF99" s="44"/>
      <c r="AG99" s="44"/>
      <c r="AH99" s="44"/>
      <c r="AI99" s="44"/>
      <c r="AJ99" s="46"/>
    </row>
    <row r="100">
      <c r="A100" s="40"/>
      <c r="B100" s="41"/>
      <c r="C100" s="47"/>
      <c r="D100" s="44"/>
      <c r="E100" s="44"/>
      <c r="F100" s="44"/>
      <c r="G100" s="44"/>
      <c r="H100" s="44"/>
      <c r="I100" s="44"/>
      <c r="J100" s="45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38"/>
      <c r="AB100" s="44"/>
      <c r="AC100" s="44"/>
      <c r="AD100" s="44"/>
      <c r="AE100" s="44"/>
      <c r="AF100" s="44"/>
      <c r="AG100" s="44"/>
      <c r="AH100" s="44"/>
      <c r="AI100" s="44"/>
      <c r="AJ100" s="46"/>
    </row>
    <row r="101">
      <c r="A101" s="40"/>
      <c r="B101" s="41"/>
      <c r="C101" s="47"/>
      <c r="D101" s="44"/>
      <c r="E101" s="44"/>
      <c r="F101" s="44"/>
      <c r="G101" s="44"/>
      <c r="H101" s="44"/>
      <c r="I101" s="44"/>
      <c r="J101" s="45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38"/>
      <c r="AB101" s="44"/>
      <c r="AC101" s="44"/>
      <c r="AD101" s="44"/>
      <c r="AE101" s="44"/>
      <c r="AF101" s="44"/>
      <c r="AG101" s="44"/>
      <c r="AH101" s="44"/>
      <c r="AI101" s="44"/>
      <c r="AJ101" s="46"/>
    </row>
    <row r="102">
      <c r="A102" s="40"/>
      <c r="B102" s="41"/>
      <c r="C102" s="47"/>
      <c r="D102" s="44"/>
      <c r="E102" s="44"/>
      <c r="F102" s="44"/>
      <c r="G102" s="44"/>
      <c r="H102" s="44"/>
      <c r="I102" s="44"/>
      <c r="J102" s="45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38"/>
      <c r="AB102" s="44"/>
      <c r="AC102" s="44"/>
      <c r="AD102" s="44"/>
      <c r="AE102" s="44"/>
      <c r="AF102" s="44"/>
      <c r="AG102" s="44"/>
      <c r="AH102" s="44"/>
      <c r="AI102" s="44"/>
      <c r="AJ102" s="46"/>
    </row>
    <row r="103">
      <c r="A103" s="40"/>
      <c r="B103" s="41"/>
      <c r="C103" s="47"/>
      <c r="D103" s="44"/>
      <c r="E103" s="44"/>
      <c r="F103" s="44"/>
      <c r="G103" s="44"/>
      <c r="H103" s="44"/>
      <c r="I103" s="44"/>
      <c r="J103" s="45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38"/>
      <c r="AB103" s="44"/>
      <c r="AC103" s="44"/>
      <c r="AD103" s="44"/>
      <c r="AE103" s="44"/>
      <c r="AF103" s="44"/>
      <c r="AG103" s="44"/>
      <c r="AH103" s="44"/>
      <c r="AI103" s="44"/>
      <c r="AJ103" s="46"/>
    </row>
    <row r="104">
      <c r="A104" s="40"/>
      <c r="B104" s="41"/>
      <c r="C104" s="47"/>
      <c r="D104" s="44"/>
      <c r="E104" s="44"/>
      <c r="F104" s="44"/>
      <c r="G104" s="44"/>
      <c r="H104" s="44"/>
      <c r="I104" s="44"/>
      <c r="J104" s="45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38"/>
      <c r="AB104" s="44"/>
      <c r="AC104" s="44"/>
      <c r="AD104" s="44"/>
      <c r="AE104" s="44"/>
      <c r="AF104" s="44"/>
      <c r="AG104" s="44"/>
      <c r="AH104" s="44"/>
      <c r="AI104" s="44"/>
      <c r="AJ104" s="46"/>
    </row>
    <row r="105">
      <c r="A105" s="40"/>
      <c r="B105" s="41"/>
      <c r="C105" s="47"/>
      <c r="D105" s="44"/>
      <c r="E105" s="44"/>
      <c r="F105" s="44"/>
      <c r="G105" s="44"/>
      <c r="H105" s="44"/>
      <c r="I105" s="44"/>
      <c r="J105" s="45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38"/>
      <c r="AB105" s="44"/>
      <c r="AC105" s="44"/>
      <c r="AD105" s="44"/>
      <c r="AE105" s="44"/>
      <c r="AF105" s="44"/>
      <c r="AG105" s="44"/>
      <c r="AH105" s="44"/>
      <c r="AI105" s="44"/>
      <c r="AJ105" s="46"/>
    </row>
    <row r="106">
      <c r="A106" s="40"/>
      <c r="B106" s="41"/>
      <c r="C106" s="47"/>
      <c r="D106" s="44"/>
      <c r="E106" s="44"/>
      <c r="F106" s="44"/>
      <c r="G106" s="44"/>
      <c r="H106" s="44"/>
      <c r="I106" s="44"/>
      <c r="J106" s="45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38"/>
      <c r="AB106" s="44"/>
      <c r="AC106" s="44"/>
      <c r="AD106" s="44"/>
      <c r="AE106" s="44"/>
      <c r="AF106" s="44"/>
      <c r="AG106" s="44"/>
      <c r="AH106" s="44"/>
      <c r="AI106" s="44"/>
      <c r="AJ106" s="46"/>
    </row>
    <row r="107">
      <c r="A107" s="40"/>
      <c r="B107" s="41"/>
      <c r="C107" s="47"/>
      <c r="D107" s="44"/>
      <c r="E107" s="44"/>
      <c r="F107" s="44"/>
      <c r="G107" s="44"/>
      <c r="H107" s="44"/>
      <c r="I107" s="44"/>
      <c r="J107" s="45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38"/>
      <c r="AB107" s="44"/>
      <c r="AC107" s="44"/>
      <c r="AD107" s="44"/>
      <c r="AE107" s="44"/>
      <c r="AF107" s="44"/>
      <c r="AG107" s="44"/>
      <c r="AH107" s="44"/>
      <c r="AI107" s="44"/>
      <c r="AJ107" s="46"/>
    </row>
    <row r="108">
      <c r="A108" s="40"/>
      <c r="B108" s="41"/>
      <c r="C108" s="47"/>
      <c r="D108" s="44"/>
      <c r="E108" s="44"/>
      <c r="F108" s="44"/>
      <c r="G108" s="44"/>
      <c r="H108" s="44"/>
      <c r="I108" s="44"/>
      <c r="J108" s="45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38"/>
      <c r="AB108" s="44"/>
      <c r="AC108" s="44"/>
      <c r="AD108" s="44"/>
      <c r="AE108" s="44"/>
      <c r="AF108" s="44"/>
      <c r="AG108" s="44"/>
      <c r="AH108" s="44"/>
      <c r="AI108" s="44"/>
      <c r="AJ108" s="46"/>
    </row>
    <row r="109">
      <c r="A109" s="40"/>
      <c r="B109" s="41"/>
      <c r="C109" s="47"/>
      <c r="D109" s="44"/>
      <c r="E109" s="44"/>
      <c r="F109" s="44"/>
      <c r="G109" s="44"/>
      <c r="H109" s="44"/>
      <c r="I109" s="44"/>
      <c r="J109" s="45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38"/>
      <c r="AB109" s="44"/>
      <c r="AC109" s="44"/>
      <c r="AD109" s="44"/>
      <c r="AE109" s="44"/>
      <c r="AF109" s="44"/>
      <c r="AG109" s="44"/>
      <c r="AH109" s="44"/>
      <c r="AI109" s="44"/>
      <c r="AJ109" s="46"/>
    </row>
    <row r="110">
      <c r="A110" s="40"/>
      <c r="B110" s="41"/>
      <c r="C110" s="47"/>
      <c r="D110" s="44"/>
      <c r="E110" s="44"/>
      <c r="F110" s="44"/>
      <c r="G110" s="44"/>
      <c r="H110" s="44"/>
      <c r="I110" s="44"/>
      <c r="J110" s="45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38"/>
      <c r="AB110" s="44"/>
      <c r="AC110" s="44"/>
      <c r="AD110" s="44"/>
      <c r="AE110" s="44"/>
      <c r="AF110" s="44"/>
      <c r="AG110" s="44"/>
      <c r="AH110" s="44"/>
      <c r="AI110" s="44"/>
      <c r="AJ110" s="46"/>
    </row>
    <row r="111">
      <c r="A111" s="40"/>
      <c r="B111" s="41"/>
      <c r="C111" s="47"/>
      <c r="D111" s="44"/>
      <c r="E111" s="44"/>
      <c r="F111" s="44"/>
      <c r="G111" s="44"/>
      <c r="H111" s="44"/>
      <c r="I111" s="44"/>
      <c r="J111" s="45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38"/>
      <c r="AB111" s="44"/>
      <c r="AC111" s="44"/>
      <c r="AD111" s="44"/>
      <c r="AE111" s="44"/>
      <c r="AF111" s="44"/>
      <c r="AG111" s="44"/>
      <c r="AH111" s="44"/>
      <c r="AI111" s="44"/>
      <c r="AJ111" s="46"/>
    </row>
    <row r="112">
      <c r="A112" s="40"/>
      <c r="B112" s="41"/>
      <c r="C112" s="47"/>
      <c r="D112" s="44"/>
      <c r="E112" s="44"/>
      <c r="F112" s="44"/>
      <c r="G112" s="44"/>
      <c r="H112" s="44"/>
      <c r="I112" s="44"/>
      <c r="J112" s="45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38"/>
      <c r="AB112" s="44"/>
      <c r="AC112" s="44"/>
      <c r="AD112" s="44"/>
      <c r="AE112" s="44"/>
      <c r="AF112" s="44"/>
      <c r="AG112" s="44"/>
      <c r="AH112" s="44"/>
      <c r="AI112" s="44"/>
      <c r="AJ112" s="46"/>
    </row>
    <row r="113">
      <c r="A113" s="40"/>
      <c r="B113" s="41"/>
      <c r="C113" s="47"/>
      <c r="D113" s="44"/>
      <c r="E113" s="44"/>
      <c r="F113" s="44"/>
      <c r="G113" s="44"/>
      <c r="H113" s="44"/>
      <c r="I113" s="44"/>
      <c r="J113" s="45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38"/>
      <c r="AB113" s="44"/>
      <c r="AC113" s="44"/>
      <c r="AD113" s="44"/>
      <c r="AE113" s="44"/>
      <c r="AF113" s="44"/>
      <c r="AG113" s="44"/>
      <c r="AH113" s="44"/>
      <c r="AI113" s="44"/>
      <c r="AJ113" s="46"/>
    </row>
    <row r="114">
      <c r="A114" s="40"/>
      <c r="B114" s="41"/>
      <c r="C114" s="47"/>
      <c r="D114" s="44"/>
      <c r="E114" s="44"/>
      <c r="F114" s="44"/>
      <c r="G114" s="44"/>
      <c r="H114" s="44"/>
      <c r="I114" s="44"/>
      <c r="J114" s="45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38"/>
      <c r="AB114" s="44"/>
      <c r="AC114" s="44"/>
      <c r="AD114" s="44"/>
      <c r="AE114" s="44"/>
      <c r="AF114" s="44"/>
      <c r="AG114" s="44"/>
      <c r="AH114" s="44"/>
      <c r="AI114" s="44"/>
      <c r="AJ114" s="46"/>
    </row>
    <row r="115">
      <c r="A115" s="40"/>
      <c r="B115" s="41"/>
      <c r="C115" s="47"/>
      <c r="D115" s="44"/>
      <c r="E115" s="44"/>
      <c r="F115" s="44"/>
      <c r="G115" s="44"/>
      <c r="H115" s="44"/>
      <c r="I115" s="44"/>
      <c r="J115" s="45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38"/>
      <c r="AB115" s="44"/>
      <c r="AC115" s="44"/>
      <c r="AD115" s="44"/>
      <c r="AE115" s="44"/>
      <c r="AF115" s="44"/>
      <c r="AG115" s="44"/>
      <c r="AH115" s="44"/>
      <c r="AI115" s="44"/>
      <c r="AJ115" s="46"/>
    </row>
    <row r="116">
      <c r="A116" s="40"/>
      <c r="B116" s="41"/>
      <c r="C116" s="47"/>
      <c r="D116" s="44"/>
      <c r="E116" s="44"/>
      <c r="F116" s="44"/>
      <c r="G116" s="44"/>
      <c r="H116" s="44"/>
      <c r="I116" s="44"/>
      <c r="J116" s="45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38"/>
      <c r="AB116" s="44"/>
      <c r="AC116" s="44"/>
      <c r="AD116" s="44"/>
      <c r="AE116" s="44"/>
      <c r="AF116" s="44"/>
      <c r="AG116" s="44"/>
      <c r="AH116" s="44"/>
      <c r="AI116" s="44"/>
      <c r="AJ116" s="46"/>
    </row>
    <row r="117">
      <c r="A117" s="40"/>
      <c r="B117" s="41"/>
      <c r="C117" s="47"/>
      <c r="D117" s="44"/>
      <c r="E117" s="44"/>
      <c r="F117" s="44"/>
      <c r="G117" s="44"/>
      <c r="H117" s="44"/>
      <c r="I117" s="44"/>
      <c r="J117" s="45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38"/>
      <c r="AB117" s="44"/>
      <c r="AC117" s="44"/>
      <c r="AD117" s="44"/>
      <c r="AE117" s="44"/>
      <c r="AF117" s="44"/>
      <c r="AG117" s="44"/>
      <c r="AH117" s="44"/>
      <c r="AI117" s="44"/>
      <c r="AJ117" s="46"/>
    </row>
    <row r="118">
      <c r="A118" s="40"/>
      <c r="B118" s="41"/>
      <c r="C118" s="47"/>
      <c r="D118" s="44"/>
      <c r="E118" s="44"/>
      <c r="F118" s="44"/>
      <c r="G118" s="44"/>
      <c r="H118" s="44"/>
      <c r="I118" s="44"/>
      <c r="J118" s="45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38"/>
      <c r="AB118" s="44"/>
      <c r="AC118" s="44"/>
      <c r="AD118" s="44"/>
      <c r="AE118" s="44"/>
      <c r="AF118" s="44"/>
      <c r="AG118" s="44"/>
      <c r="AH118" s="44"/>
      <c r="AI118" s="44"/>
      <c r="AJ118" s="46"/>
    </row>
    <row r="119">
      <c r="A119" s="40"/>
      <c r="B119" s="41"/>
      <c r="C119" s="47"/>
      <c r="D119" s="44"/>
      <c r="E119" s="44"/>
      <c r="F119" s="44"/>
      <c r="G119" s="44"/>
      <c r="H119" s="44"/>
      <c r="I119" s="44"/>
      <c r="J119" s="45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38"/>
      <c r="AB119" s="44"/>
      <c r="AC119" s="44"/>
      <c r="AD119" s="44"/>
      <c r="AE119" s="44"/>
      <c r="AF119" s="44"/>
      <c r="AG119" s="44"/>
      <c r="AH119" s="44"/>
      <c r="AI119" s="44"/>
      <c r="AJ119" s="46"/>
    </row>
    <row r="120">
      <c r="A120" s="40"/>
      <c r="B120" s="41"/>
      <c r="C120" s="47"/>
      <c r="D120" s="44"/>
      <c r="E120" s="44"/>
      <c r="F120" s="44"/>
      <c r="G120" s="44"/>
      <c r="H120" s="44"/>
      <c r="I120" s="44"/>
      <c r="J120" s="45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38"/>
      <c r="AB120" s="44"/>
      <c r="AC120" s="44"/>
      <c r="AD120" s="44"/>
      <c r="AE120" s="44"/>
      <c r="AF120" s="44"/>
      <c r="AG120" s="44"/>
      <c r="AH120" s="44"/>
      <c r="AI120" s="44"/>
      <c r="AJ120" s="46"/>
    </row>
    <row r="121">
      <c r="A121" s="40"/>
      <c r="B121" s="41"/>
      <c r="C121" s="47"/>
      <c r="D121" s="44"/>
      <c r="E121" s="44"/>
      <c r="F121" s="44"/>
      <c r="G121" s="44"/>
      <c r="H121" s="44"/>
      <c r="I121" s="44"/>
      <c r="J121" s="45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38"/>
      <c r="AB121" s="44"/>
      <c r="AC121" s="44"/>
      <c r="AD121" s="44"/>
      <c r="AE121" s="44"/>
      <c r="AF121" s="44"/>
      <c r="AG121" s="44"/>
      <c r="AH121" s="44"/>
      <c r="AI121" s="44"/>
      <c r="AJ121" s="46"/>
    </row>
    <row r="122">
      <c r="A122" s="40"/>
      <c r="B122" s="41"/>
      <c r="C122" s="47"/>
      <c r="D122" s="44"/>
      <c r="E122" s="44"/>
      <c r="F122" s="44"/>
      <c r="G122" s="44"/>
      <c r="H122" s="44"/>
      <c r="I122" s="44"/>
      <c r="J122" s="45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38"/>
      <c r="AB122" s="44"/>
      <c r="AC122" s="44"/>
      <c r="AD122" s="44"/>
      <c r="AE122" s="44"/>
      <c r="AF122" s="44"/>
      <c r="AG122" s="44"/>
      <c r="AH122" s="44"/>
      <c r="AI122" s="44"/>
      <c r="AJ122" s="46"/>
    </row>
    <row r="123">
      <c r="A123" s="40"/>
      <c r="B123" s="41"/>
      <c r="C123" s="47"/>
      <c r="D123" s="44"/>
      <c r="E123" s="44"/>
      <c r="F123" s="44"/>
      <c r="G123" s="44"/>
      <c r="H123" s="44"/>
      <c r="I123" s="44"/>
      <c r="J123" s="45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38"/>
      <c r="AB123" s="44"/>
      <c r="AC123" s="44"/>
      <c r="AD123" s="44"/>
      <c r="AE123" s="44"/>
      <c r="AF123" s="44"/>
      <c r="AG123" s="44"/>
      <c r="AH123" s="44"/>
      <c r="AI123" s="44"/>
      <c r="AJ123" s="46"/>
    </row>
    <row r="124">
      <c r="A124" s="40"/>
      <c r="B124" s="41"/>
      <c r="C124" s="47"/>
      <c r="D124" s="44"/>
      <c r="E124" s="44"/>
      <c r="F124" s="44"/>
      <c r="G124" s="44"/>
      <c r="H124" s="44"/>
      <c r="I124" s="44"/>
      <c r="J124" s="45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38"/>
      <c r="AB124" s="44"/>
      <c r="AC124" s="44"/>
      <c r="AD124" s="44"/>
      <c r="AE124" s="44"/>
      <c r="AF124" s="44"/>
      <c r="AG124" s="44"/>
      <c r="AH124" s="44"/>
      <c r="AI124" s="44"/>
      <c r="AJ124" s="46"/>
    </row>
    <row r="125">
      <c r="A125" s="40"/>
      <c r="B125" s="41"/>
      <c r="C125" s="47"/>
      <c r="D125" s="44"/>
      <c r="E125" s="44"/>
      <c r="F125" s="44"/>
      <c r="G125" s="44"/>
      <c r="H125" s="44"/>
      <c r="I125" s="44"/>
      <c r="J125" s="45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38"/>
      <c r="AB125" s="44"/>
      <c r="AC125" s="44"/>
      <c r="AD125" s="44"/>
      <c r="AE125" s="44"/>
      <c r="AF125" s="44"/>
      <c r="AG125" s="44"/>
      <c r="AH125" s="44"/>
      <c r="AI125" s="44"/>
      <c r="AJ125" s="46"/>
    </row>
    <row r="126">
      <c r="A126" s="40"/>
      <c r="B126" s="41"/>
      <c r="C126" s="47"/>
      <c r="D126" s="44"/>
      <c r="E126" s="44"/>
      <c r="F126" s="44"/>
      <c r="G126" s="44"/>
      <c r="H126" s="44"/>
      <c r="I126" s="44"/>
      <c r="J126" s="45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38"/>
      <c r="AB126" s="44"/>
      <c r="AC126" s="44"/>
      <c r="AD126" s="44"/>
      <c r="AE126" s="44"/>
      <c r="AF126" s="44"/>
      <c r="AG126" s="44"/>
      <c r="AH126" s="44"/>
      <c r="AI126" s="44"/>
      <c r="AJ126" s="46"/>
    </row>
    <row r="127">
      <c r="A127" s="40"/>
      <c r="B127" s="41"/>
      <c r="C127" s="47"/>
      <c r="D127" s="44"/>
      <c r="E127" s="44"/>
      <c r="F127" s="44"/>
      <c r="G127" s="44"/>
      <c r="H127" s="44"/>
      <c r="I127" s="44"/>
      <c r="J127" s="45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38"/>
      <c r="AB127" s="44"/>
      <c r="AC127" s="44"/>
      <c r="AD127" s="44"/>
      <c r="AE127" s="44"/>
      <c r="AF127" s="44"/>
      <c r="AG127" s="44"/>
      <c r="AH127" s="44"/>
      <c r="AI127" s="44"/>
      <c r="AJ127" s="46"/>
    </row>
    <row r="128">
      <c r="A128" s="40"/>
      <c r="B128" s="41"/>
      <c r="C128" s="47"/>
      <c r="D128" s="44"/>
      <c r="E128" s="44"/>
      <c r="F128" s="44"/>
      <c r="G128" s="44"/>
      <c r="H128" s="44"/>
      <c r="I128" s="44"/>
      <c r="J128" s="45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38"/>
      <c r="AB128" s="44"/>
      <c r="AC128" s="44"/>
      <c r="AD128" s="44"/>
      <c r="AE128" s="44"/>
      <c r="AF128" s="44"/>
      <c r="AG128" s="44"/>
      <c r="AH128" s="44"/>
      <c r="AI128" s="44"/>
      <c r="AJ128" s="46"/>
    </row>
    <row r="129">
      <c r="A129" s="40"/>
      <c r="B129" s="41"/>
      <c r="C129" s="47"/>
      <c r="D129" s="44"/>
      <c r="E129" s="44"/>
      <c r="F129" s="44"/>
      <c r="G129" s="44"/>
      <c r="H129" s="44"/>
      <c r="I129" s="44"/>
      <c r="J129" s="45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38"/>
      <c r="AB129" s="44"/>
      <c r="AC129" s="44"/>
      <c r="AD129" s="44"/>
      <c r="AE129" s="44"/>
      <c r="AF129" s="44"/>
      <c r="AG129" s="44"/>
      <c r="AH129" s="44"/>
      <c r="AI129" s="44"/>
      <c r="AJ129" s="46"/>
    </row>
    <row r="130">
      <c r="A130" s="40"/>
      <c r="B130" s="41"/>
      <c r="C130" s="47"/>
      <c r="D130" s="44"/>
      <c r="E130" s="44"/>
      <c r="F130" s="44"/>
      <c r="G130" s="44"/>
      <c r="H130" s="44"/>
      <c r="I130" s="44"/>
      <c r="J130" s="45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38"/>
      <c r="AB130" s="44"/>
      <c r="AC130" s="44"/>
      <c r="AD130" s="44"/>
      <c r="AE130" s="44"/>
      <c r="AF130" s="44"/>
      <c r="AG130" s="44"/>
      <c r="AH130" s="44"/>
      <c r="AI130" s="44"/>
      <c r="AJ130" s="46"/>
    </row>
    <row r="131">
      <c r="A131" s="40"/>
      <c r="B131" s="41"/>
      <c r="C131" s="47"/>
      <c r="D131" s="44"/>
      <c r="E131" s="44"/>
      <c r="F131" s="44"/>
      <c r="G131" s="44"/>
      <c r="H131" s="44"/>
      <c r="I131" s="44"/>
      <c r="J131" s="45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38"/>
      <c r="AB131" s="44"/>
      <c r="AC131" s="44"/>
      <c r="AD131" s="44"/>
      <c r="AE131" s="44"/>
      <c r="AF131" s="44"/>
      <c r="AG131" s="44"/>
      <c r="AH131" s="44"/>
      <c r="AI131" s="44"/>
      <c r="AJ131" s="46"/>
    </row>
    <row r="132">
      <c r="A132" s="40"/>
      <c r="B132" s="41"/>
      <c r="C132" s="47"/>
      <c r="D132" s="44"/>
      <c r="E132" s="44"/>
      <c r="F132" s="44"/>
      <c r="G132" s="44"/>
      <c r="H132" s="44"/>
      <c r="I132" s="44"/>
      <c r="J132" s="45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38"/>
      <c r="AB132" s="44"/>
      <c r="AC132" s="44"/>
      <c r="AD132" s="44"/>
      <c r="AE132" s="44"/>
      <c r="AF132" s="44"/>
      <c r="AG132" s="44"/>
      <c r="AH132" s="44"/>
      <c r="AI132" s="44"/>
      <c r="AJ132" s="46"/>
    </row>
    <row r="133">
      <c r="A133" s="40"/>
      <c r="B133" s="41"/>
      <c r="C133" s="47"/>
      <c r="D133" s="44"/>
      <c r="E133" s="44"/>
      <c r="F133" s="44"/>
      <c r="G133" s="44"/>
      <c r="H133" s="44"/>
      <c r="I133" s="44"/>
      <c r="J133" s="45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38"/>
      <c r="AB133" s="44"/>
      <c r="AC133" s="44"/>
      <c r="AD133" s="44"/>
      <c r="AE133" s="44"/>
      <c r="AF133" s="44"/>
      <c r="AG133" s="44"/>
      <c r="AH133" s="44"/>
      <c r="AI133" s="44"/>
      <c r="AJ133" s="46"/>
    </row>
    <row r="134">
      <c r="A134" s="40"/>
      <c r="B134" s="41"/>
      <c r="C134" s="47"/>
      <c r="D134" s="44"/>
      <c r="E134" s="44"/>
      <c r="F134" s="44"/>
      <c r="G134" s="44"/>
      <c r="H134" s="44"/>
      <c r="I134" s="44"/>
      <c r="J134" s="45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38"/>
      <c r="AB134" s="44"/>
      <c r="AC134" s="44"/>
      <c r="AD134" s="44"/>
      <c r="AE134" s="44"/>
      <c r="AF134" s="44"/>
      <c r="AG134" s="44"/>
      <c r="AH134" s="44"/>
      <c r="AI134" s="44"/>
      <c r="AJ134" s="46"/>
    </row>
    <row r="135">
      <c r="A135" s="40"/>
      <c r="B135" s="41"/>
      <c r="C135" s="47"/>
      <c r="D135" s="44"/>
      <c r="E135" s="44"/>
      <c r="F135" s="44"/>
      <c r="G135" s="44"/>
      <c r="H135" s="44"/>
      <c r="I135" s="44"/>
      <c r="J135" s="45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38"/>
      <c r="AB135" s="44"/>
      <c r="AC135" s="44"/>
      <c r="AD135" s="44"/>
      <c r="AE135" s="44"/>
      <c r="AF135" s="44"/>
      <c r="AG135" s="44"/>
      <c r="AH135" s="44"/>
      <c r="AI135" s="44"/>
      <c r="AJ135" s="46"/>
    </row>
    <row r="136">
      <c r="A136" s="40"/>
      <c r="B136" s="41"/>
      <c r="C136" s="47"/>
      <c r="D136" s="44"/>
      <c r="E136" s="44"/>
      <c r="F136" s="44"/>
      <c r="G136" s="44"/>
      <c r="H136" s="44"/>
      <c r="I136" s="44"/>
      <c r="J136" s="45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38"/>
      <c r="AB136" s="44"/>
      <c r="AC136" s="44"/>
      <c r="AD136" s="44"/>
      <c r="AE136" s="44"/>
      <c r="AF136" s="44"/>
      <c r="AG136" s="44"/>
      <c r="AH136" s="44"/>
      <c r="AI136" s="44"/>
      <c r="AJ136" s="46"/>
    </row>
    <row r="137">
      <c r="A137" s="40"/>
      <c r="B137" s="41"/>
      <c r="C137" s="47"/>
      <c r="D137" s="44"/>
      <c r="E137" s="44"/>
      <c r="F137" s="44"/>
      <c r="G137" s="44"/>
      <c r="H137" s="44"/>
      <c r="I137" s="44"/>
      <c r="J137" s="45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38"/>
      <c r="AB137" s="44"/>
      <c r="AC137" s="44"/>
      <c r="AD137" s="44"/>
      <c r="AE137" s="44"/>
      <c r="AF137" s="44"/>
      <c r="AG137" s="44"/>
      <c r="AH137" s="44"/>
      <c r="AI137" s="44"/>
      <c r="AJ137" s="46"/>
    </row>
    <row r="138">
      <c r="A138" s="40"/>
      <c r="B138" s="41"/>
      <c r="C138" s="47"/>
      <c r="D138" s="44"/>
      <c r="E138" s="44"/>
      <c r="F138" s="44"/>
      <c r="G138" s="44"/>
      <c r="H138" s="44"/>
      <c r="I138" s="44"/>
      <c r="J138" s="45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38"/>
      <c r="AB138" s="44"/>
      <c r="AC138" s="44"/>
      <c r="AD138" s="44"/>
      <c r="AE138" s="44"/>
      <c r="AF138" s="44"/>
      <c r="AG138" s="44"/>
      <c r="AH138" s="44"/>
      <c r="AI138" s="44"/>
      <c r="AJ138" s="46"/>
    </row>
    <row r="139">
      <c r="A139" s="40"/>
      <c r="B139" s="41"/>
      <c r="C139" s="47"/>
      <c r="D139" s="44"/>
      <c r="E139" s="44"/>
      <c r="F139" s="44"/>
      <c r="G139" s="44"/>
      <c r="H139" s="44"/>
      <c r="I139" s="44"/>
      <c r="J139" s="45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38"/>
      <c r="AB139" s="44"/>
      <c r="AC139" s="44"/>
      <c r="AD139" s="44"/>
      <c r="AE139" s="44"/>
      <c r="AF139" s="44"/>
      <c r="AG139" s="44"/>
      <c r="AH139" s="44"/>
      <c r="AI139" s="44"/>
      <c r="AJ139" s="46"/>
    </row>
    <row r="140">
      <c r="A140" s="40"/>
      <c r="B140" s="41"/>
      <c r="C140" s="47"/>
      <c r="D140" s="44"/>
      <c r="E140" s="44"/>
      <c r="F140" s="44"/>
      <c r="G140" s="44"/>
      <c r="H140" s="44"/>
      <c r="I140" s="44"/>
      <c r="J140" s="45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38"/>
      <c r="AB140" s="44"/>
      <c r="AC140" s="44"/>
      <c r="AD140" s="44"/>
      <c r="AE140" s="44"/>
      <c r="AF140" s="44"/>
      <c r="AG140" s="44"/>
      <c r="AH140" s="44"/>
      <c r="AI140" s="44"/>
      <c r="AJ140" s="46"/>
    </row>
    <row r="141">
      <c r="A141" s="40"/>
      <c r="B141" s="41"/>
      <c r="C141" s="47"/>
      <c r="D141" s="44"/>
      <c r="E141" s="44"/>
      <c r="F141" s="44"/>
      <c r="G141" s="44"/>
      <c r="H141" s="44"/>
      <c r="I141" s="44"/>
      <c r="J141" s="45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38"/>
      <c r="AB141" s="44"/>
      <c r="AC141" s="44"/>
      <c r="AD141" s="44"/>
      <c r="AE141" s="44"/>
      <c r="AF141" s="44"/>
      <c r="AG141" s="44"/>
      <c r="AH141" s="44"/>
      <c r="AI141" s="44"/>
      <c r="AJ141" s="46"/>
    </row>
    <row r="142">
      <c r="A142" s="40"/>
      <c r="B142" s="41"/>
      <c r="C142" s="47"/>
      <c r="D142" s="44"/>
      <c r="E142" s="44"/>
      <c r="F142" s="44"/>
      <c r="G142" s="44"/>
      <c r="H142" s="44"/>
      <c r="I142" s="44"/>
      <c r="J142" s="45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38"/>
      <c r="AB142" s="44"/>
      <c r="AC142" s="44"/>
      <c r="AD142" s="44"/>
      <c r="AE142" s="44"/>
      <c r="AF142" s="44"/>
      <c r="AG142" s="44"/>
      <c r="AH142" s="44"/>
      <c r="AI142" s="44"/>
      <c r="AJ142" s="46"/>
    </row>
    <row r="143">
      <c r="A143" s="40"/>
      <c r="B143" s="41"/>
      <c r="C143" s="47"/>
      <c r="D143" s="44"/>
      <c r="E143" s="44"/>
      <c r="F143" s="44"/>
      <c r="G143" s="44"/>
      <c r="H143" s="44"/>
      <c r="I143" s="44"/>
      <c r="J143" s="45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38"/>
      <c r="AB143" s="44"/>
      <c r="AC143" s="44"/>
      <c r="AD143" s="44"/>
      <c r="AE143" s="44"/>
      <c r="AF143" s="44"/>
      <c r="AG143" s="44"/>
      <c r="AH143" s="44"/>
      <c r="AI143" s="44"/>
      <c r="AJ143" s="46"/>
    </row>
    <row r="144">
      <c r="A144" s="40"/>
      <c r="B144" s="41"/>
      <c r="C144" s="47"/>
      <c r="D144" s="44"/>
      <c r="E144" s="44"/>
      <c r="F144" s="44"/>
      <c r="G144" s="44"/>
      <c r="H144" s="44"/>
      <c r="I144" s="44"/>
      <c r="J144" s="45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38"/>
      <c r="AB144" s="44"/>
      <c r="AC144" s="44"/>
      <c r="AD144" s="44"/>
      <c r="AE144" s="44"/>
      <c r="AF144" s="44"/>
      <c r="AG144" s="44"/>
      <c r="AH144" s="44"/>
      <c r="AI144" s="44"/>
      <c r="AJ144" s="46"/>
    </row>
    <row r="145">
      <c r="A145" s="40"/>
      <c r="B145" s="41"/>
      <c r="C145" s="47"/>
      <c r="D145" s="44"/>
      <c r="E145" s="44"/>
      <c r="F145" s="44"/>
      <c r="G145" s="44"/>
      <c r="H145" s="44"/>
      <c r="I145" s="44"/>
      <c r="J145" s="45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38"/>
      <c r="AB145" s="44"/>
      <c r="AC145" s="44"/>
      <c r="AD145" s="44"/>
      <c r="AE145" s="44"/>
      <c r="AF145" s="44"/>
      <c r="AG145" s="44"/>
      <c r="AH145" s="44"/>
      <c r="AI145" s="44"/>
      <c r="AJ145" s="46"/>
    </row>
    <row r="146">
      <c r="A146" s="40"/>
      <c r="B146" s="41"/>
      <c r="C146" s="47"/>
      <c r="D146" s="44"/>
      <c r="E146" s="44"/>
      <c r="F146" s="44"/>
      <c r="G146" s="44"/>
      <c r="H146" s="44"/>
      <c r="I146" s="44"/>
      <c r="J146" s="45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38"/>
      <c r="AB146" s="44"/>
      <c r="AC146" s="44"/>
      <c r="AD146" s="44"/>
      <c r="AE146" s="44"/>
      <c r="AF146" s="44"/>
      <c r="AG146" s="44"/>
      <c r="AH146" s="44"/>
      <c r="AI146" s="44"/>
      <c r="AJ146" s="46"/>
    </row>
    <row r="147">
      <c r="A147" s="40"/>
      <c r="B147" s="41"/>
      <c r="C147" s="47"/>
      <c r="D147" s="44"/>
      <c r="E147" s="44"/>
      <c r="F147" s="44"/>
      <c r="G147" s="44"/>
      <c r="H147" s="44"/>
      <c r="I147" s="44"/>
      <c r="J147" s="45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38"/>
      <c r="AB147" s="44"/>
      <c r="AC147" s="44"/>
      <c r="AD147" s="44"/>
      <c r="AE147" s="44"/>
      <c r="AF147" s="44"/>
      <c r="AG147" s="44"/>
      <c r="AH147" s="44"/>
      <c r="AI147" s="44"/>
      <c r="AJ147" s="46"/>
    </row>
    <row r="148">
      <c r="A148" s="40"/>
      <c r="B148" s="41"/>
      <c r="C148" s="47"/>
      <c r="D148" s="44"/>
      <c r="E148" s="44"/>
      <c r="F148" s="44"/>
      <c r="G148" s="44"/>
      <c r="H148" s="44"/>
      <c r="I148" s="44"/>
      <c r="J148" s="45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38"/>
      <c r="AB148" s="44"/>
      <c r="AC148" s="44"/>
      <c r="AD148" s="44"/>
      <c r="AE148" s="44"/>
      <c r="AF148" s="44"/>
      <c r="AG148" s="44"/>
      <c r="AH148" s="44"/>
      <c r="AI148" s="44"/>
      <c r="AJ148" s="46"/>
    </row>
    <row r="149">
      <c r="A149" s="40"/>
      <c r="B149" s="41"/>
      <c r="C149" s="47"/>
      <c r="D149" s="44"/>
      <c r="E149" s="44"/>
      <c r="F149" s="44"/>
      <c r="G149" s="44"/>
      <c r="H149" s="44"/>
      <c r="I149" s="44"/>
      <c r="J149" s="45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38"/>
      <c r="AB149" s="44"/>
      <c r="AC149" s="44"/>
      <c r="AD149" s="44"/>
      <c r="AE149" s="44"/>
      <c r="AF149" s="44"/>
      <c r="AG149" s="44"/>
      <c r="AH149" s="44"/>
      <c r="AI149" s="44"/>
      <c r="AJ149" s="46"/>
    </row>
    <row r="150">
      <c r="A150" s="40"/>
      <c r="B150" s="41"/>
      <c r="C150" s="47"/>
      <c r="D150" s="44"/>
      <c r="E150" s="44"/>
      <c r="F150" s="44"/>
      <c r="G150" s="44"/>
      <c r="H150" s="44"/>
      <c r="I150" s="44"/>
      <c r="J150" s="45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38"/>
      <c r="AB150" s="44"/>
      <c r="AC150" s="44"/>
      <c r="AD150" s="44"/>
      <c r="AE150" s="44"/>
      <c r="AF150" s="44"/>
      <c r="AG150" s="44"/>
      <c r="AH150" s="44"/>
      <c r="AI150" s="44"/>
      <c r="AJ150" s="46"/>
    </row>
    <row r="151">
      <c r="A151" s="40"/>
      <c r="B151" s="41"/>
      <c r="C151" s="47"/>
      <c r="D151" s="44"/>
      <c r="E151" s="44"/>
      <c r="F151" s="44"/>
      <c r="G151" s="44"/>
      <c r="H151" s="44"/>
      <c r="I151" s="44"/>
      <c r="J151" s="45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38"/>
      <c r="AB151" s="44"/>
      <c r="AC151" s="44"/>
      <c r="AD151" s="44"/>
      <c r="AE151" s="44"/>
      <c r="AF151" s="44"/>
      <c r="AG151" s="44"/>
      <c r="AH151" s="44"/>
      <c r="AI151" s="44"/>
      <c r="AJ151" s="46"/>
    </row>
    <row r="152">
      <c r="A152" s="40"/>
      <c r="B152" s="41"/>
      <c r="C152" s="47"/>
      <c r="D152" s="44"/>
      <c r="E152" s="44"/>
      <c r="F152" s="44"/>
      <c r="G152" s="44"/>
      <c r="H152" s="44"/>
      <c r="I152" s="44"/>
      <c r="J152" s="45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38"/>
      <c r="AB152" s="44"/>
      <c r="AC152" s="44"/>
      <c r="AD152" s="44"/>
      <c r="AE152" s="44"/>
      <c r="AF152" s="44"/>
      <c r="AG152" s="44"/>
      <c r="AH152" s="44"/>
      <c r="AI152" s="44"/>
      <c r="AJ152" s="46"/>
    </row>
    <row r="153">
      <c r="A153" s="40"/>
      <c r="B153" s="41"/>
      <c r="C153" s="47"/>
      <c r="D153" s="44"/>
      <c r="E153" s="44"/>
      <c r="F153" s="44"/>
      <c r="G153" s="44"/>
      <c r="H153" s="44"/>
      <c r="I153" s="44"/>
      <c r="J153" s="45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38"/>
      <c r="AB153" s="44"/>
      <c r="AC153" s="44"/>
      <c r="AD153" s="44"/>
      <c r="AE153" s="44"/>
      <c r="AF153" s="44"/>
      <c r="AG153" s="44"/>
      <c r="AH153" s="44"/>
      <c r="AI153" s="44"/>
      <c r="AJ153" s="46"/>
    </row>
    <row r="154">
      <c r="A154" s="40"/>
      <c r="B154" s="41"/>
      <c r="C154" s="47"/>
      <c r="D154" s="44"/>
      <c r="E154" s="44"/>
      <c r="F154" s="44"/>
      <c r="G154" s="44"/>
      <c r="H154" s="44"/>
      <c r="I154" s="44"/>
      <c r="J154" s="45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38"/>
      <c r="AB154" s="44"/>
      <c r="AC154" s="44"/>
      <c r="AD154" s="44"/>
      <c r="AE154" s="44"/>
      <c r="AF154" s="44"/>
      <c r="AG154" s="44"/>
      <c r="AH154" s="44"/>
      <c r="AI154" s="44"/>
      <c r="AJ154" s="46"/>
    </row>
    <row r="155">
      <c r="A155" s="40"/>
      <c r="B155" s="41"/>
      <c r="C155" s="47"/>
      <c r="D155" s="44"/>
      <c r="E155" s="44"/>
      <c r="F155" s="44"/>
      <c r="G155" s="44"/>
      <c r="H155" s="44"/>
      <c r="I155" s="44"/>
      <c r="J155" s="45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38"/>
      <c r="AB155" s="44"/>
      <c r="AC155" s="44"/>
      <c r="AD155" s="44"/>
      <c r="AE155" s="44"/>
      <c r="AF155" s="44"/>
      <c r="AG155" s="44"/>
      <c r="AH155" s="44"/>
      <c r="AI155" s="44"/>
      <c r="AJ155" s="46"/>
    </row>
    <row r="156">
      <c r="A156" s="40"/>
      <c r="B156" s="41"/>
      <c r="C156" s="47"/>
      <c r="D156" s="44"/>
      <c r="E156" s="44"/>
      <c r="F156" s="44"/>
      <c r="G156" s="44"/>
      <c r="H156" s="44"/>
      <c r="I156" s="44"/>
      <c r="J156" s="45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38"/>
      <c r="AB156" s="44"/>
      <c r="AC156" s="44"/>
      <c r="AD156" s="44"/>
      <c r="AE156" s="44"/>
      <c r="AF156" s="44"/>
      <c r="AG156" s="44"/>
      <c r="AH156" s="44"/>
      <c r="AI156" s="44"/>
      <c r="AJ156" s="46"/>
    </row>
    <row r="157">
      <c r="A157" s="40"/>
      <c r="B157" s="41"/>
      <c r="C157" s="47"/>
      <c r="D157" s="44"/>
      <c r="E157" s="44"/>
      <c r="F157" s="44"/>
      <c r="G157" s="44"/>
      <c r="H157" s="44"/>
      <c r="I157" s="44"/>
      <c r="J157" s="45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38"/>
      <c r="AB157" s="44"/>
      <c r="AC157" s="44"/>
      <c r="AD157" s="44"/>
      <c r="AE157" s="44"/>
      <c r="AF157" s="44"/>
      <c r="AG157" s="44"/>
      <c r="AH157" s="44"/>
      <c r="AI157" s="44"/>
      <c r="AJ157" s="46"/>
    </row>
    <row r="158">
      <c r="A158" s="40"/>
      <c r="B158" s="41"/>
      <c r="C158" s="47"/>
      <c r="D158" s="44"/>
      <c r="E158" s="44"/>
      <c r="F158" s="44"/>
      <c r="G158" s="44"/>
      <c r="H158" s="44"/>
      <c r="I158" s="44"/>
      <c r="J158" s="45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38"/>
      <c r="AB158" s="44"/>
      <c r="AC158" s="44"/>
      <c r="AD158" s="44"/>
      <c r="AE158" s="44"/>
      <c r="AF158" s="44"/>
      <c r="AG158" s="44"/>
      <c r="AH158" s="44"/>
      <c r="AI158" s="44"/>
      <c r="AJ158" s="46"/>
    </row>
    <row r="159">
      <c r="A159" s="40"/>
      <c r="B159" s="41"/>
      <c r="C159" s="47"/>
      <c r="D159" s="44"/>
      <c r="E159" s="44"/>
      <c r="F159" s="44"/>
      <c r="G159" s="44"/>
      <c r="H159" s="44"/>
      <c r="I159" s="44"/>
      <c r="J159" s="45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38"/>
      <c r="AB159" s="44"/>
      <c r="AC159" s="44"/>
      <c r="AD159" s="44"/>
      <c r="AE159" s="44"/>
      <c r="AF159" s="44"/>
      <c r="AG159" s="44"/>
      <c r="AH159" s="44"/>
      <c r="AI159" s="44"/>
      <c r="AJ159" s="46"/>
    </row>
    <row r="160">
      <c r="A160" s="40"/>
      <c r="B160" s="41"/>
      <c r="C160" s="47"/>
      <c r="D160" s="44"/>
      <c r="E160" s="44"/>
      <c r="F160" s="44"/>
      <c r="G160" s="44"/>
      <c r="H160" s="44"/>
      <c r="I160" s="44"/>
      <c r="J160" s="45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38"/>
      <c r="AB160" s="44"/>
      <c r="AC160" s="44"/>
      <c r="AD160" s="44"/>
      <c r="AE160" s="44"/>
      <c r="AF160" s="44"/>
      <c r="AG160" s="44"/>
      <c r="AH160" s="44"/>
      <c r="AI160" s="44"/>
      <c r="AJ160" s="46"/>
    </row>
    <row r="161">
      <c r="A161" s="40"/>
      <c r="B161" s="41"/>
      <c r="C161" s="47"/>
      <c r="D161" s="44"/>
      <c r="E161" s="44"/>
      <c r="F161" s="44"/>
      <c r="G161" s="44"/>
      <c r="H161" s="44"/>
      <c r="I161" s="44"/>
      <c r="J161" s="45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38"/>
      <c r="AB161" s="44"/>
      <c r="AC161" s="44"/>
      <c r="AD161" s="44"/>
      <c r="AE161" s="44"/>
      <c r="AF161" s="44"/>
      <c r="AG161" s="44"/>
      <c r="AH161" s="44"/>
      <c r="AI161" s="44"/>
      <c r="AJ161" s="46"/>
    </row>
    <row r="162">
      <c r="A162" s="40"/>
      <c r="B162" s="41"/>
      <c r="C162" s="47"/>
      <c r="D162" s="44"/>
      <c r="E162" s="44"/>
      <c r="F162" s="44"/>
      <c r="G162" s="44"/>
      <c r="H162" s="44"/>
      <c r="I162" s="44"/>
      <c r="J162" s="45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38"/>
      <c r="AB162" s="44"/>
      <c r="AC162" s="44"/>
      <c r="AD162" s="44"/>
      <c r="AE162" s="44"/>
      <c r="AF162" s="44"/>
      <c r="AG162" s="44"/>
      <c r="AH162" s="44"/>
      <c r="AI162" s="44"/>
      <c r="AJ162" s="46"/>
    </row>
    <row r="163">
      <c r="A163" s="40"/>
      <c r="B163" s="41"/>
      <c r="C163" s="47"/>
      <c r="D163" s="44"/>
      <c r="E163" s="44"/>
      <c r="F163" s="44"/>
      <c r="G163" s="44"/>
      <c r="H163" s="44"/>
      <c r="I163" s="44"/>
      <c r="J163" s="45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38"/>
      <c r="AB163" s="44"/>
      <c r="AC163" s="44"/>
      <c r="AD163" s="44"/>
      <c r="AE163" s="44"/>
      <c r="AF163" s="44"/>
      <c r="AG163" s="44"/>
      <c r="AH163" s="44"/>
      <c r="AI163" s="44"/>
      <c r="AJ163" s="46"/>
    </row>
    <row r="164">
      <c r="A164" s="40"/>
      <c r="B164" s="41"/>
      <c r="C164" s="47"/>
      <c r="D164" s="44"/>
      <c r="E164" s="44"/>
      <c r="F164" s="44"/>
      <c r="G164" s="44"/>
      <c r="H164" s="44"/>
      <c r="I164" s="44"/>
      <c r="J164" s="45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38"/>
      <c r="AB164" s="44"/>
      <c r="AC164" s="44"/>
      <c r="AD164" s="44"/>
      <c r="AE164" s="44"/>
      <c r="AF164" s="44"/>
      <c r="AG164" s="44"/>
      <c r="AH164" s="44"/>
      <c r="AI164" s="44"/>
      <c r="AJ164" s="46"/>
    </row>
    <row r="165">
      <c r="A165" s="40"/>
      <c r="B165" s="41"/>
      <c r="C165" s="47"/>
      <c r="D165" s="44"/>
      <c r="E165" s="44"/>
      <c r="F165" s="44"/>
      <c r="G165" s="44"/>
      <c r="H165" s="44"/>
      <c r="I165" s="44"/>
      <c r="J165" s="45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38"/>
      <c r="AB165" s="44"/>
      <c r="AC165" s="44"/>
      <c r="AD165" s="44"/>
      <c r="AE165" s="44"/>
      <c r="AF165" s="44"/>
      <c r="AG165" s="44"/>
      <c r="AH165" s="44"/>
      <c r="AI165" s="44"/>
      <c r="AJ165" s="46"/>
    </row>
    <row r="166">
      <c r="A166" s="40"/>
      <c r="B166" s="41"/>
      <c r="C166" s="47"/>
      <c r="D166" s="44"/>
      <c r="E166" s="44"/>
      <c r="F166" s="44"/>
      <c r="G166" s="44"/>
      <c r="H166" s="44"/>
      <c r="I166" s="44"/>
      <c r="J166" s="45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38"/>
      <c r="AB166" s="44"/>
      <c r="AC166" s="44"/>
      <c r="AD166" s="44"/>
      <c r="AE166" s="44"/>
      <c r="AF166" s="44"/>
      <c r="AG166" s="44"/>
      <c r="AH166" s="44"/>
      <c r="AI166" s="44"/>
      <c r="AJ166" s="46"/>
    </row>
    <row r="167">
      <c r="A167" s="40"/>
      <c r="B167" s="41"/>
      <c r="C167" s="47"/>
      <c r="D167" s="44"/>
      <c r="E167" s="44"/>
      <c r="F167" s="44"/>
      <c r="G167" s="44"/>
      <c r="H167" s="44"/>
      <c r="I167" s="44"/>
      <c r="J167" s="45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38"/>
      <c r="AB167" s="44"/>
      <c r="AC167" s="44"/>
      <c r="AD167" s="44"/>
      <c r="AE167" s="44"/>
      <c r="AF167" s="44"/>
      <c r="AG167" s="44"/>
      <c r="AH167" s="44"/>
      <c r="AI167" s="44"/>
      <c r="AJ167" s="46"/>
    </row>
    <row r="168">
      <c r="A168" s="40"/>
      <c r="B168" s="41"/>
      <c r="C168" s="47"/>
      <c r="D168" s="44"/>
      <c r="E168" s="44"/>
      <c r="F168" s="44"/>
      <c r="G168" s="44"/>
      <c r="H168" s="44"/>
      <c r="I168" s="44"/>
      <c r="J168" s="45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38"/>
      <c r="AB168" s="44"/>
      <c r="AC168" s="44"/>
      <c r="AD168" s="44"/>
      <c r="AE168" s="44"/>
      <c r="AF168" s="44"/>
      <c r="AG168" s="44"/>
      <c r="AH168" s="44"/>
      <c r="AI168" s="44"/>
      <c r="AJ168" s="46"/>
    </row>
    <row r="169">
      <c r="A169" s="40"/>
      <c r="B169" s="41"/>
      <c r="C169" s="47"/>
      <c r="D169" s="44"/>
      <c r="E169" s="44"/>
      <c r="F169" s="44"/>
      <c r="G169" s="44"/>
      <c r="H169" s="44"/>
      <c r="I169" s="44"/>
      <c r="J169" s="45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38"/>
      <c r="AB169" s="44"/>
      <c r="AC169" s="44"/>
      <c r="AD169" s="44"/>
      <c r="AE169" s="44"/>
      <c r="AF169" s="44"/>
      <c r="AG169" s="44"/>
      <c r="AH169" s="44"/>
      <c r="AI169" s="44"/>
      <c r="AJ169" s="46"/>
    </row>
    <row r="170">
      <c r="A170" s="40"/>
      <c r="B170" s="41"/>
      <c r="C170" s="47"/>
      <c r="D170" s="44"/>
      <c r="E170" s="44"/>
      <c r="F170" s="44"/>
      <c r="G170" s="44"/>
      <c r="H170" s="44"/>
      <c r="I170" s="44"/>
      <c r="J170" s="45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38"/>
      <c r="AB170" s="44"/>
      <c r="AC170" s="44"/>
      <c r="AD170" s="44"/>
      <c r="AE170" s="44"/>
      <c r="AF170" s="44"/>
      <c r="AG170" s="44"/>
      <c r="AH170" s="44"/>
      <c r="AI170" s="44"/>
      <c r="AJ170" s="46"/>
    </row>
    <row r="171">
      <c r="A171" s="40"/>
      <c r="B171" s="41"/>
      <c r="C171" s="47"/>
      <c r="D171" s="44"/>
      <c r="E171" s="44"/>
      <c r="F171" s="44"/>
      <c r="G171" s="44"/>
      <c r="H171" s="44"/>
      <c r="I171" s="44"/>
      <c r="J171" s="45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38"/>
      <c r="AB171" s="44"/>
      <c r="AC171" s="44"/>
      <c r="AD171" s="44"/>
      <c r="AE171" s="44"/>
      <c r="AF171" s="44"/>
      <c r="AG171" s="44"/>
      <c r="AH171" s="44"/>
      <c r="AI171" s="44"/>
      <c r="AJ171" s="46"/>
    </row>
    <row r="172">
      <c r="A172" s="40"/>
      <c r="B172" s="41"/>
      <c r="C172" s="47"/>
      <c r="D172" s="44"/>
      <c r="E172" s="44"/>
      <c r="F172" s="44"/>
      <c r="G172" s="44"/>
      <c r="H172" s="44"/>
      <c r="I172" s="44"/>
      <c r="J172" s="45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38"/>
      <c r="AB172" s="44"/>
      <c r="AC172" s="44"/>
      <c r="AD172" s="44"/>
      <c r="AE172" s="44"/>
      <c r="AF172" s="44"/>
      <c r="AG172" s="44"/>
      <c r="AH172" s="44"/>
      <c r="AI172" s="44"/>
      <c r="AJ172" s="46"/>
    </row>
    <row r="173">
      <c r="A173" s="40"/>
      <c r="B173" s="41"/>
      <c r="C173" s="47"/>
      <c r="D173" s="44"/>
      <c r="E173" s="44"/>
      <c r="F173" s="44"/>
      <c r="G173" s="44"/>
      <c r="H173" s="44"/>
      <c r="I173" s="44"/>
      <c r="J173" s="45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38"/>
      <c r="AB173" s="44"/>
      <c r="AC173" s="44"/>
      <c r="AD173" s="44"/>
      <c r="AE173" s="44"/>
      <c r="AF173" s="44"/>
      <c r="AG173" s="44"/>
      <c r="AH173" s="44"/>
      <c r="AI173" s="44"/>
      <c r="AJ173" s="46"/>
    </row>
    <row r="174">
      <c r="A174" s="40"/>
      <c r="B174" s="41"/>
      <c r="C174" s="47"/>
      <c r="D174" s="44"/>
      <c r="E174" s="44"/>
      <c r="F174" s="44"/>
      <c r="G174" s="44"/>
      <c r="H174" s="44"/>
      <c r="I174" s="44"/>
      <c r="J174" s="45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38"/>
      <c r="AB174" s="44"/>
      <c r="AC174" s="44"/>
      <c r="AD174" s="44"/>
      <c r="AE174" s="44"/>
      <c r="AF174" s="44"/>
      <c r="AG174" s="44"/>
      <c r="AH174" s="44"/>
      <c r="AI174" s="44"/>
      <c r="AJ174" s="46"/>
    </row>
    <row r="175">
      <c r="A175" s="40"/>
      <c r="B175" s="41"/>
      <c r="C175" s="47"/>
      <c r="D175" s="44"/>
      <c r="E175" s="44"/>
      <c r="F175" s="44"/>
      <c r="G175" s="44"/>
      <c r="H175" s="44"/>
      <c r="I175" s="44"/>
      <c r="J175" s="45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38"/>
      <c r="AB175" s="44"/>
      <c r="AC175" s="44"/>
      <c r="AD175" s="44"/>
      <c r="AE175" s="44"/>
      <c r="AF175" s="44"/>
      <c r="AG175" s="44"/>
      <c r="AH175" s="44"/>
      <c r="AI175" s="44"/>
      <c r="AJ175" s="46"/>
    </row>
    <row r="176">
      <c r="A176" s="40"/>
      <c r="B176" s="41"/>
      <c r="C176" s="47"/>
      <c r="D176" s="44"/>
      <c r="E176" s="44"/>
      <c r="F176" s="44"/>
      <c r="G176" s="44"/>
      <c r="H176" s="44"/>
      <c r="I176" s="44"/>
      <c r="J176" s="45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38"/>
      <c r="AB176" s="44"/>
      <c r="AC176" s="44"/>
      <c r="AD176" s="44"/>
      <c r="AE176" s="44"/>
      <c r="AF176" s="44"/>
      <c r="AG176" s="44"/>
      <c r="AH176" s="44"/>
      <c r="AI176" s="44"/>
      <c r="AJ176" s="46"/>
    </row>
    <row r="177">
      <c r="A177" s="40"/>
      <c r="B177" s="41"/>
      <c r="C177" s="47"/>
      <c r="D177" s="44"/>
      <c r="E177" s="44"/>
      <c r="F177" s="44"/>
      <c r="G177" s="44"/>
      <c r="H177" s="44"/>
      <c r="I177" s="44"/>
      <c r="J177" s="45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38"/>
      <c r="AB177" s="44"/>
      <c r="AC177" s="44"/>
      <c r="AD177" s="44"/>
      <c r="AE177" s="44"/>
      <c r="AF177" s="44"/>
      <c r="AG177" s="44"/>
      <c r="AH177" s="44"/>
      <c r="AI177" s="44"/>
      <c r="AJ177" s="46"/>
    </row>
    <row r="178">
      <c r="A178" s="40"/>
      <c r="B178" s="41"/>
      <c r="C178" s="47"/>
      <c r="D178" s="44"/>
      <c r="E178" s="44"/>
      <c r="F178" s="44"/>
      <c r="G178" s="44"/>
      <c r="H178" s="44"/>
      <c r="I178" s="44"/>
      <c r="J178" s="45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38"/>
      <c r="AB178" s="44"/>
      <c r="AC178" s="44"/>
      <c r="AD178" s="44"/>
      <c r="AE178" s="44"/>
      <c r="AF178" s="44"/>
      <c r="AG178" s="44"/>
      <c r="AH178" s="44"/>
      <c r="AI178" s="44"/>
      <c r="AJ178" s="46"/>
    </row>
    <row r="179">
      <c r="A179" s="40"/>
      <c r="B179" s="41"/>
      <c r="C179" s="47"/>
      <c r="D179" s="44"/>
      <c r="E179" s="44"/>
      <c r="F179" s="44"/>
      <c r="G179" s="44"/>
      <c r="H179" s="44"/>
      <c r="I179" s="44"/>
      <c r="J179" s="45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38"/>
      <c r="AB179" s="44"/>
      <c r="AC179" s="44"/>
      <c r="AD179" s="44"/>
      <c r="AE179" s="44"/>
      <c r="AF179" s="44"/>
      <c r="AG179" s="44"/>
      <c r="AH179" s="44"/>
      <c r="AI179" s="44"/>
      <c r="AJ179" s="46"/>
    </row>
    <row r="180">
      <c r="A180" s="40"/>
      <c r="B180" s="41"/>
      <c r="C180" s="47"/>
      <c r="D180" s="44"/>
      <c r="E180" s="44"/>
      <c r="F180" s="44"/>
      <c r="G180" s="44"/>
      <c r="H180" s="44"/>
      <c r="I180" s="44"/>
      <c r="J180" s="45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38"/>
      <c r="AB180" s="44"/>
      <c r="AC180" s="44"/>
      <c r="AD180" s="44"/>
      <c r="AE180" s="44"/>
      <c r="AF180" s="44"/>
      <c r="AG180" s="44"/>
      <c r="AH180" s="44"/>
      <c r="AI180" s="44"/>
      <c r="AJ180" s="46"/>
    </row>
    <row r="181">
      <c r="A181" s="40"/>
      <c r="B181" s="41"/>
      <c r="C181" s="47"/>
      <c r="D181" s="44"/>
      <c r="E181" s="44"/>
      <c r="F181" s="44"/>
      <c r="G181" s="44"/>
      <c r="H181" s="44"/>
      <c r="I181" s="44"/>
      <c r="J181" s="45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38"/>
      <c r="AB181" s="44"/>
      <c r="AC181" s="44"/>
      <c r="AD181" s="44"/>
      <c r="AE181" s="44"/>
      <c r="AF181" s="44"/>
      <c r="AG181" s="44"/>
      <c r="AH181" s="44"/>
      <c r="AI181" s="44"/>
      <c r="AJ181" s="46"/>
    </row>
    <row r="182">
      <c r="A182" s="40"/>
      <c r="B182" s="41"/>
      <c r="C182" s="47"/>
      <c r="D182" s="44"/>
      <c r="E182" s="44"/>
      <c r="F182" s="44"/>
      <c r="G182" s="44"/>
      <c r="H182" s="44"/>
      <c r="I182" s="44"/>
      <c r="J182" s="45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38"/>
      <c r="AB182" s="44"/>
      <c r="AC182" s="44"/>
      <c r="AD182" s="44"/>
      <c r="AE182" s="44"/>
      <c r="AF182" s="44"/>
      <c r="AG182" s="44"/>
      <c r="AH182" s="44"/>
      <c r="AI182" s="44"/>
      <c r="AJ182" s="46"/>
    </row>
    <row r="183">
      <c r="A183" s="40"/>
      <c r="B183" s="41"/>
      <c r="C183" s="47"/>
      <c r="D183" s="44"/>
      <c r="E183" s="44"/>
      <c r="F183" s="44"/>
      <c r="G183" s="44"/>
      <c r="H183" s="44"/>
      <c r="I183" s="44"/>
      <c r="J183" s="45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38"/>
      <c r="AB183" s="44"/>
      <c r="AC183" s="44"/>
      <c r="AD183" s="44"/>
      <c r="AE183" s="44"/>
      <c r="AF183" s="44"/>
      <c r="AG183" s="44"/>
      <c r="AH183" s="44"/>
      <c r="AI183" s="44"/>
      <c r="AJ183" s="46"/>
    </row>
    <row r="184">
      <c r="A184" s="40"/>
      <c r="B184" s="41"/>
      <c r="C184" s="47"/>
      <c r="D184" s="44"/>
      <c r="E184" s="44"/>
      <c r="F184" s="44"/>
      <c r="G184" s="44"/>
      <c r="H184" s="44"/>
      <c r="I184" s="44"/>
      <c r="J184" s="45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38"/>
      <c r="AB184" s="44"/>
      <c r="AC184" s="44"/>
      <c r="AD184" s="44"/>
      <c r="AE184" s="44"/>
      <c r="AF184" s="44"/>
      <c r="AG184" s="44"/>
      <c r="AH184" s="44"/>
      <c r="AI184" s="44"/>
      <c r="AJ184" s="46"/>
    </row>
    <row r="185">
      <c r="A185" s="40"/>
      <c r="B185" s="41"/>
      <c r="C185" s="47"/>
      <c r="D185" s="44"/>
      <c r="E185" s="44"/>
      <c r="F185" s="44"/>
      <c r="G185" s="44"/>
      <c r="H185" s="44"/>
      <c r="I185" s="44"/>
      <c r="J185" s="45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38"/>
      <c r="AB185" s="44"/>
      <c r="AC185" s="44"/>
      <c r="AD185" s="44"/>
      <c r="AE185" s="44"/>
      <c r="AF185" s="44"/>
      <c r="AG185" s="44"/>
      <c r="AH185" s="44"/>
      <c r="AI185" s="44"/>
      <c r="AJ185" s="46"/>
    </row>
    <row r="186">
      <c r="A186" s="40"/>
      <c r="B186" s="41"/>
      <c r="C186" s="47"/>
      <c r="D186" s="44"/>
      <c r="E186" s="44"/>
      <c r="F186" s="44"/>
      <c r="G186" s="44"/>
      <c r="H186" s="44"/>
      <c r="I186" s="44"/>
      <c r="J186" s="45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38"/>
      <c r="AB186" s="44"/>
      <c r="AC186" s="44"/>
      <c r="AD186" s="44"/>
      <c r="AE186" s="44"/>
      <c r="AF186" s="44"/>
      <c r="AG186" s="44"/>
      <c r="AH186" s="44"/>
      <c r="AI186" s="44"/>
      <c r="AJ186" s="46"/>
    </row>
    <row r="187">
      <c r="A187" s="40"/>
      <c r="B187" s="41"/>
      <c r="C187" s="47"/>
      <c r="D187" s="44"/>
      <c r="E187" s="44"/>
      <c r="F187" s="44"/>
      <c r="G187" s="44"/>
      <c r="H187" s="44"/>
      <c r="I187" s="44"/>
      <c r="J187" s="45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38"/>
      <c r="AB187" s="44"/>
      <c r="AC187" s="44"/>
      <c r="AD187" s="44"/>
      <c r="AE187" s="44"/>
      <c r="AF187" s="44"/>
      <c r="AG187" s="44"/>
      <c r="AH187" s="44"/>
      <c r="AI187" s="44"/>
      <c r="AJ187" s="46"/>
    </row>
    <row r="188">
      <c r="A188" s="40"/>
      <c r="B188" s="41"/>
      <c r="C188" s="47"/>
      <c r="D188" s="44"/>
      <c r="E188" s="44"/>
      <c r="F188" s="44"/>
      <c r="G188" s="44"/>
      <c r="H188" s="44"/>
      <c r="I188" s="44"/>
      <c r="J188" s="45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38"/>
      <c r="AB188" s="44"/>
      <c r="AC188" s="44"/>
      <c r="AD188" s="44"/>
      <c r="AE188" s="44"/>
      <c r="AF188" s="44"/>
      <c r="AG188" s="44"/>
      <c r="AH188" s="44"/>
      <c r="AI188" s="44"/>
      <c r="AJ188" s="46"/>
    </row>
    <row r="189">
      <c r="A189" s="40"/>
      <c r="B189" s="41"/>
      <c r="C189" s="47"/>
      <c r="D189" s="44"/>
      <c r="E189" s="44"/>
      <c r="F189" s="44"/>
      <c r="G189" s="44"/>
      <c r="H189" s="44"/>
      <c r="I189" s="44"/>
      <c r="J189" s="45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38"/>
      <c r="AB189" s="44"/>
      <c r="AC189" s="44"/>
      <c r="AD189" s="44"/>
      <c r="AE189" s="44"/>
      <c r="AF189" s="44"/>
      <c r="AG189" s="44"/>
      <c r="AH189" s="44"/>
      <c r="AI189" s="44"/>
      <c r="AJ189" s="46"/>
    </row>
    <row r="190">
      <c r="A190" s="40"/>
      <c r="B190" s="41"/>
      <c r="C190" s="47"/>
      <c r="D190" s="44"/>
      <c r="E190" s="44"/>
      <c r="F190" s="44"/>
      <c r="G190" s="44"/>
      <c r="H190" s="44"/>
      <c r="I190" s="44"/>
      <c r="J190" s="45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38"/>
      <c r="AB190" s="44"/>
      <c r="AC190" s="44"/>
      <c r="AD190" s="44"/>
      <c r="AE190" s="44"/>
      <c r="AF190" s="44"/>
      <c r="AG190" s="44"/>
      <c r="AH190" s="44"/>
      <c r="AI190" s="44"/>
      <c r="AJ190" s="46"/>
    </row>
    <row r="191">
      <c r="A191" s="40"/>
      <c r="B191" s="41"/>
      <c r="C191" s="47"/>
      <c r="D191" s="44"/>
      <c r="E191" s="44"/>
      <c r="F191" s="44"/>
      <c r="G191" s="44"/>
      <c r="H191" s="44"/>
      <c r="I191" s="44"/>
      <c r="J191" s="45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38"/>
      <c r="AB191" s="44"/>
      <c r="AC191" s="44"/>
      <c r="AD191" s="44"/>
      <c r="AE191" s="44"/>
      <c r="AF191" s="44"/>
      <c r="AG191" s="44"/>
      <c r="AH191" s="44"/>
      <c r="AI191" s="44"/>
      <c r="AJ191" s="46"/>
    </row>
    <row r="192">
      <c r="A192" s="40"/>
      <c r="B192" s="41"/>
      <c r="C192" s="47"/>
      <c r="D192" s="44"/>
      <c r="E192" s="44"/>
      <c r="F192" s="44"/>
      <c r="G192" s="44"/>
      <c r="H192" s="44"/>
      <c r="I192" s="44"/>
      <c r="J192" s="45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38"/>
      <c r="AB192" s="44"/>
      <c r="AC192" s="44"/>
      <c r="AD192" s="44"/>
      <c r="AE192" s="44"/>
      <c r="AF192" s="44"/>
      <c r="AG192" s="44"/>
      <c r="AH192" s="44"/>
      <c r="AI192" s="44"/>
      <c r="AJ192" s="46"/>
    </row>
    <row r="193">
      <c r="A193" s="40"/>
      <c r="B193" s="41"/>
      <c r="C193" s="47"/>
      <c r="D193" s="44"/>
      <c r="E193" s="44"/>
      <c r="F193" s="44"/>
      <c r="G193" s="44"/>
      <c r="H193" s="44"/>
      <c r="I193" s="44"/>
      <c r="J193" s="45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38"/>
      <c r="AB193" s="44"/>
      <c r="AC193" s="44"/>
      <c r="AD193" s="44"/>
      <c r="AE193" s="44"/>
      <c r="AF193" s="44"/>
      <c r="AG193" s="44"/>
      <c r="AH193" s="44"/>
      <c r="AI193" s="44"/>
      <c r="AJ193" s="46"/>
    </row>
    <row r="194">
      <c r="A194" s="40"/>
      <c r="B194" s="41"/>
      <c r="C194" s="47"/>
      <c r="D194" s="44"/>
      <c r="E194" s="44"/>
      <c r="F194" s="44"/>
      <c r="G194" s="44"/>
      <c r="H194" s="44"/>
      <c r="I194" s="44"/>
      <c r="J194" s="45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38"/>
      <c r="AB194" s="44"/>
      <c r="AC194" s="44"/>
      <c r="AD194" s="44"/>
      <c r="AE194" s="44"/>
      <c r="AF194" s="44"/>
      <c r="AG194" s="44"/>
      <c r="AH194" s="44"/>
      <c r="AI194" s="44"/>
      <c r="AJ194" s="46"/>
    </row>
    <row r="195">
      <c r="A195" s="40"/>
      <c r="B195" s="41"/>
      <c r="C195" s="47"/>
      <c r="D195" s="44"/>
      <c r="E195" s="44"/>
      <c r="F195" s="44"/>
      <c r="G195" s="44"/>
      <c r="H195" s="44"/>
      <c r="I195" s="44"/>
      <c r="J195" s="45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38"/>
      <c r="AB195" s="44"/>
      <c r="AC195" s="44"/>
      <c r="AD195" s="44"/>
      <c r="AE195" s="44"/>
      <c r="AF195" s="44"/>
      <c r="AG195" s="44"/>
      <c r="AH195" s="44"/>
      <c r="AI195" s="44"/>
      <c r="AJ195" s="46"/>
    </row>
    <row r="196">
      <c r="A196" s="40"/>
      <c r="B196" s="41"/>
      <c r="C196" s="47"/>
      <c r="D196" s="44"/>
      <c r="E196" s="44"/>
      <c r="F196" s="44"/>
      <c r="G196" s="44"/>
      <c r="H196" s="44"/>
      <c r="I196" s="44"/>
      <c r="J196" s="45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38"/>
      <c r="AB196" s="44"/>
      <c r="AC196" s="44"/>
      <c r="AD196" s="44"/>
      <c r="AE196" s="44"/>
      <c r="AF196" s="44"/>
      <c r="AG196" s="44"/>
      <c r="AH196" s="44"/>
      <c r="AI196" s="44"/>
      <c r="AJ196" s="46"/>
    </row>
    <row r="197">
      <c r="A197" s="40"/>
      <c r="B197" s="41"/>
      <c r="C197" s="47"/>
      <c r="D197" s="44"/>
      <c r="E197" s="44"/>
      <c r="F197" s="44"/>
      <c r="G197" s="44"/>
      <c r="H197" s="44"/>
      <c r="I197" s="44"/>
      <c r="J197" s="45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38"/>
      <c r="AB197" s="44"/>
      <c r="AC197" s="44"/>
      <c r="AD197" s="44"/>
      <c r="AE197" s="44"/>
      <c r="AF197" s="44"/>
      <c r="AG197" s="44"/>
      <c r="AH197" s="44"/>
      <c r="AI197" s="44"/>
      <c r="AJ197" s="46"/>
    </row>
    <row r="198">
      <c r="A198" s="40"/>
      <c r="B198" s="41"/>
      <c r="C198" s="47"/>
      <c r="D198" s="44"/>
      <c r="E198" s="44"/>
      <c r="F198" s="44"/>
      <c r="G198" s="44"/>
      <c r="H198" s="44"/>
      <c r="I198" s="44"/>
      <c r="J198" s="45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38"/>
      <c r="AB198" s="44"/>
      <c r="AC198" s="44"/>
      <c r="AD198" s="44"/>
      <c r="AE198" s="44"/>
      <c r="AF198" s="44"/>
      <c r="AG198" s="44"/>
      <c r="AH198" s="44"/>
      <c r="AI198" s="44"/>
      <c r="AJ198" s="46"/>
    </row>
    <row r="199">
      <c r="A199" s="40"/>
      <c r="B199" s="41"/>
      <c r="C199" s="47"/>
      <c r="D199" s="44"/>
      <c r="E199" s="44"/>
      <c r="F199" s="44"/>
      <c r="G199" s="44"/>
      <c r="H199" s="44"/>
      <c r="I199" s="44"/>
      <c r="J199" s="45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38"/>
      <c r="AB199" s="44"/>
      <c r="AC199" s="44"/>
      <c r="AD199" s="44"/>
      <c r="AE199" s="44"/>
      <c r="AF199" s="44"/>
      <c r="AG199" s="44"/>
      <c r="AH199" s="44"/>
      <c r="AI199" s="44"/>
      <c r="AJ199" s="46"/>
    </row>
    <row r="200">
      <c r="A200" s="40"/>
      <c r="B200" s="41"/>
      <c r="C200" s="47"/>
      <c r="D200" s="44"/>
      <c r="E200" s="44"/>
      <c r="F200" s="44"/>
      <c r="G200" s="44"/>
      <c r="H200" s="44"/>
      <c r="I200" s="44"/>
      <c r="J200" s="45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38"/>
      <c r="AB200" s="44"/>
      <c r="AC200" s="44"/>
      <c r="AD200" s="44"/>
      <c r="AE200" s="44"/>
      <c r="AF200" s="44"/>
      <c r="AG200" s="44"/>
      <c r="AH200" s="44"/>
      <c r="AI200" s="44"/>
      <c r="AJ200" s="46"/>
    </row>
    <row r="201">
      <c r="A201" s="40"/>
      <c r="B201" s="41"/>
      <c r="C201" s="47"/>
      <c r="D201" s="44"/>
      <c r="E201" s="44"/>
      <c r="F201" s="44"/>
      <c r="G201" s="44"/>
      <c r="H201" s="44"/>
      <c r="I201" s="44"/>
      <c r="J201" s="45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38"/>
      <c r="AB201" s="44"/>
      <c r="AC201" s="44"/>
      <c r="AD201" s="44"/>
      <c r="AE201" s="44"/>
      <c r="AF201" s="44"/>
      <c r="AG201" s="44"/>
      <c r="AH201" s="44"/>
      <c r="AI201" s="44"/>
      <c r="AJ201" s="46"/>
    </row>
    <row r="202">
      <c r="A202" s="40"/>
      <c r="B202" s="41"/>
      <c r="C202" s="47"/>
      <c r="D202" s="44"/>
      <c r="E202" s="44"/>
      <c r="F202" s="44"/>
      <c r="G202" s="44"/>
      <c r="H202" s="44"/>
      <c r="I202" s="44"/>
      <c r="J202" s="45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38"/>
      <c r="AB202" s="44"/>
      <c r="AC202" s="44"/>
      <c r="AD202" s="44"/>
      <c r="AE202" s="44"/>
      <c r="AF202" s="44"/>
      <c r="AG202" s="44"/>
      <c r="AH202" s="44"/>
      <c r="AI202" s="44"/>
      <c r="AJ202" s="46"/>
    </row>
    <row r="203">
      <c r="A203" s="40"/>
      <c r="B203" s="41"/>
      <c r="C203" s="47"/>
      <c r="D203" s="44"/>
      <c r="E203" s="44"/>
      <c r="F203" s="44"/>
      <c r="G203" s="44"/>
      <c r="H203" s="44"/>
      <c r="I203" s="44"/>
      <c r="J203" s="45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38"/>
      <c r="AB203" s="44"/>
      <c r="AC203" s="44"/>
      <c r="AD203" s="44"/>
      <c r="AE203" s="44"/>
      <c r="AF203" s="44"/>
      <c r="AG203" s="44"/>
      <c r="AH203" s="44"/>
      <c r="AI203" s="44"/>
      <c r="AJ203" s="46"/>
    </row>
    <row r="204">
      <c r="A204" s="40"/>
      <c r="B204" s="41"/>
      <c r="C204" s="47"/>
      <c r="D204" s="44"/>
      <c r="E204" s="44"/>
      <c r="F204" s="44"/>
      <c r="G204" s="44"/>
      <c r="H204" s="44"/>
      <c r="I204" s="44"/>
      <c r="J204" s="45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38"/>
      <c r="AB204" s="44"/>
      <c r="AC204" s="44"/>
      <c r="AD204" s="44"/>
      <c r="AE204" s="44"/>
      <c r="AF204" s="44"/>
      <c r="AG204" s="44"/>
      <c r="AH204" s="44"/>
      <c r="AI204" s="44"/>
      <c r="AJ204" s="46"/>
    </row>
    <row r="205">
      <c r="A205" s="40"/>
      <c r="B205" s="41"/>
      <c r="C205" s="47"/>
      <c r="D205" s="44"/>
      <c r="E205" s="44"/>
      <c r="F205" s="44"/>
      <c r="G205" s="44"/>
      <c r="H205" s="44"/>
      <c r="I205" s="44"/>
      <c r="J205" s="45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38"/>
      <c r="AB205" s="44"/>
      <c r="AC205" s="44"/>
      <c r="AD205" s="44"/>
      <c r="AE205" s="44"/>
      <c r="AF205" s="44"/>
      <c r="AG205" s="44"/>
      <c r="AH205" s="44"/>
      <c r="AI205" s="44"/>
      <c r="AJ205" s="46"/>
    </row>
    <row r="206">
      <c r="A206" s="40"/>
      <c r="B206" s="41"/>
      <c r="C206" s="47"/>
      <c r="D206" s="44"/>
      <c r="E206" s="44"/>
      <c r="F206" s="44"/>
      <c r="G206" s="44"/>
      <c r="H206" s="44"/>
      <c r="I206" s="44"/>
      <c r="J206" s="45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38"/>
      <c r="AB206" s="44"/>
      <c r="AC206" s="44"/>
      <c r="AD206" s="44"/>
      <c r="AE206" s="44"/>
      <c r="AF206" s="44"/>
      <c r="AG206" s="44"/>
      <c r="AH206" s="44"/>
      <c r="AI206" s="44"/>
      <c r="AJ206" s="46"/>
    </row>
    <row r="207">
      <c r="A207" s="40"/>
      <c r="B207" s="41"/>
      <c r="C207" s="47"/>
      <c r="D207" s="44"/>
      <c r="E207" s="44"/>
      <c r="F207" s="44"/>
      <c r="G207" s="44"/>
      <c r="H207" s="44"/>
      <c r="I207" s="44"/>
      <c r="J207" s="45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38"/>
      <c r="AB207" s="44"/>
      <c r="AC207" s="44"/>
      <c r="AD207" s="44"/>
      <c r="AE207" s="44"/>
      <c r="AF207" s="44"/>
      <c r="AG207" s="44"/>
      <c r="AH207" s="44"/>
      <c r="AI207" s="44"/>
      <c r="AJ207" s="46"/>
    </row>
    <row r="208">
      <c r="A208" s="40"/>
      <c r="B208" s="41"/>
      <c r="C208" s="47"/>
      <c r="D208" s="44"/>
      <c r="E208" s="44"/>
      <c r="F208" s="44"/>
      <c r="G208" s="44"/>
      <c r="H208" s="44"/>
      <c r="I208" s="44"/>
      <c r="J208" s="45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38"/>
      <c r="AB208" s="44"/>
      <c r="AC208" s="44"/>
      <c r="AD208" s="44"/>
      <c r="AE208" s="44"/>
      <c r="AF208" s="44"/>
      <c r="AG208" s="44"/>
      <c r="AH208" s="44"/>
      <c r="AI208" s="44"/>
      <c r="AJ208" s="46"/>
    </row>
    <row r="209">
      <c r="A209" s="40"/>
      <c r="B209" s="41"/>
      <c r="C209" s="47"/>
      <c r="D209" s="44"/>
      <c r="E209" s="44"/>
      <c r="F209" s="44"/>
      <c r="G209" s="44"/>
      <c r="H209" s="44"/>
      <c r="I209" s="44"/>
      <c r="J209" s="45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38"/>
      <c r="AB209" s="44"/>
      <c r="AC209" s="44"/>
      <c r="AD209" s="44"/>
      <c r="AE209" s="44"/>
      <c r="AF209" s="44"/>
      <c r="AG209" s="44"/>
      <c r="AH209" s="44"/>
      <c r="AI209" s="44"/>
      <c r="AJ209" s="46"/>
    </row>
    <row r="210">
      <c r="A210" s="40"/>
      <c r="B210" s="41"/>
      <c r="C210" s="47"/>
      <c r="D210" s="44"/>
      <c r="E210" s="44"/>
      <c r="F210" s="44"/>
      <c r="G210" s="44"/>
      <c r="H210" s="44"/>
      <c r="I210" s="44"/>
      <c r="J210" s="45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38"/>
      <c r="AB210" s="44"/>
      <c r="AC210" s="44"/>
      <c r="AD210" s="44"/>
      <c r="AE210" s="44"/>
      <c r="AF210" s="44"/>
      <c r="AG210" s="44"/>
      <c r="AH210" s="44"/>
      <c r="AI210" s="44"/>
      <c r="AJ210" s="46"/>
    </row>
    <row r="211">
      <c r="A211" s="40"/>
      <c r="B211" s="41"/>
      <c r="C211" s="47"/>
      <c r="D211" s="44"/>
      <c r="E211" s="44"/>
      <c r="F211" s="44"/>
      <c r="G211" s="44"/>
      <c r="H211" s="44"/>
      <c r="I211" s="44"/>
      <c r="J211" s="45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38"/>
      <c r="AB211" s="44"/>
      <c r="AC211" s="44"/>
      <c r="AD211" s="44"/>
      <c r="AE211" s="44"/>
      <c r="AF211" s="44"/>
      <c r="AG211" s="44"/>
      <c r="AH211" s="44"/>
      <c r="AI211" s="44"/>
      <c r="AJ211" s="46"/>
    </row>
    <row r="212">
      <c r="A212" s="40"/>
      <c r="B212" s="41"/>
      <c r="C212" s="47"/>
      <c r="D212" s="44"/>
      <c r="E212" s="44"/>
      <c r="F212" s="44"/>
      <c r="G212" s="44"/>
      <c r="H212" s="44"/>
      <c r="I212" s="44"/>
      <c r="J212" s="45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38"/>
      <c r="AB212" s="44"/>
      <c r="AC212" s="44"/>
      <c r="AD212" s="44"/>
      <c r="AE212" s="44"/>
      <c r="AF212" s="44"/>
      <c r="AG212" s="44"/>
      <c r="AH212" s="44"/>
      <c r="AI212" s="44"/>
      <c r="AJ212" s="46"/>
    </row>
    <row r="213">
      <c r="A213" s="40"/>
      <c r="B213" s="41"/>
      <c r="C213" s="47"/>
      <c r="D213" s="44"/>
      <c r="E213" s="44"/>
      <c r="F213" s="44"/>
      <c r="G213" s="44"/>
      <c r="H213" s="44"/>
      <c r="I213" s="44"/>
      <c r="J213" s="45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38"/>
      <c r="AB213" s="44"/>
      <c r="AC213" s="44"/>
      <c r="AD213" s="44"/>
      <c r="AE213" s="44"/>
      <c r="AF213" s="44"/>
      <c r="AG213" s="44"/>
      <c r="AH213" s="44"/>
      <c r="AI213" s="44"/>
      <c r="AJ213" s="46"/>
    </row>
    <row r="214">
      <c r="A214" s="40"/>
      <c r="B214" s="41"/>
      <c r="C214" s="47"/>
      <c r="D214" s="44"/>
      <c r="E214" s="44"/>
      <c r="F214" s="44"/>
      <c r="G214" s="44"/>
      <c r="H214" s="44"/>
      <c r="I214" s="44"/>
      <c r="J214" s="45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38"/>
      <c r="AB214" s="44"/>
      <c r="AC214" s="44"/>
      <c r="AD214" s="44"/>
      <c r="AE214" s="44"/>
      <c r="AF214" s="44"/>
      <c r="AG214" s="44"/>
      <c r="AH214" s="44"/>
      <c r="AI214" s="44"/>
      <c r="AJ214" s="46"/>
    </row>
    <row r="215">
      <c r="A215" s="40"/>
      <c r="B215" s="41"/>
      <c r="C215" s="47"/>
      <c r="D215" s="44"/>
      <c r="E215" s="44"/>
      <c r="F215" s="44"/>
      <c r="G215" s="44"/>
      <c r="H215" s="44"/>
      <c r="I215" s="44"/>
      <c r="J215" s="45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38"/>
      <c r="AB215" s="44"/>
      <c r="AC215" s="44"/>
      <c r="AD215" s="44"/>
      <c r="AE215" s="44"/>
      <c r="AF215" s="44"/>
      <c r="AG215" s="44"/>
      <c r="AH215" s="44"/>
      <c r="AI215" s="44"/>
      <c r="AJ215" s="46"/>
    </row>
    <row r="216">
      <c r="A216" s="40"/>
      <c r="B216" s="41"/>
      <c r="C216" s="47"/>
      <c r="D216" s="44"/>
      <c r="E216" s="44"/>
      <c r="F216" s="44"/>
      <c r="G216" s="44"/>
      <c r="H216" s="44"/>
      <c r="I216" s="44"/>
      <c r="J216" s="45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38"/>
      <c r="AB216" s="44"/>
      <c r="AC216" s="44"/>
      <c r="AD216" s="44"/>
      <c r="AE216" s="44"/>
      <c r="AF216" s="44"/>
      <c r="AG216" s="44"/>
      <c r="AH216" s="44"/>
      <c r="AI216" s="44"/>
      <c r="AJ216" s="46"/>
    </row>
    <row r="217">
      <c r="A217" s="40"/>
      <c r="B217" s="41"/>
      <c r="C217" s="47"/>
      <c r="D217" s="44"/>
      <c r="E217" s="44"/>
      <c r="F217" s="44"/>
      <c r="G217" s="44"/>
      <c r="H217" s="44"/>
      <c r="I217" s="44"/>
      <c r="J217" s="45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38"/>
      <c r="AB217" s="44"/>
      <c r="AC217" s="44"/>
      <c r="AD217" s="44"/>
      <c r="AE217" s="44"/>
      <c r="AF217" s="44"/>
      <c r="AG217" s="44"/>
      <c r="AH217" s="44"/>
      <c r="AI217" s="44"/>
      <c r="AJ217" s="46"/>
    </row>
    <row r="218">
      <c r="A218" s="40"/>
      <c r="B218" s="41"/>
      <c r="C218" s="47"/>
      <c r="D218" s="44"/>
      <c r="E218" s="44"/>
      <c r="F218" s="44"/>
      <c r="G218" s="44"/>
      <c r="H218" s="44"/>
      <c r="I218" s="44"/>
      <c r="J218" s="45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38"/>
      <c r="AB218" s="44"/>
      <c r="AC218" s="44"/>
      <c r="AD218" s="44"/>
      <c r="AE218" s="44"/>
      <c r="AF218" s="44"/>
      <c r="AG218" s="44"/>
      <c r="AH218" s="44"/>
      <c r="AI218" s="44"/>
      <c r="AJ218" s="46"/>
    </row>
    <row r="219">
      <c r="A219" s="40"/>
      <c r="B219" s="41"/>
      <c r="C219" s="47"/>
      <c r="D219" s="44"/>
      <c r="E219" s="44"/>
      <c r="F219" s="44"/>
      <c r="G219" s="44"/>
      <c r="H219" s="44"/>
      <c r="I219" s="44"/>
      <c r="J219" s="45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38"/>
      <c r="AB219" s="44"/>
      <c r="AC219" s="44"/>
      <c r="AD219" s="44"/>
      <c r="AE219" s="44"/>
      <c r="AF219" s="44"/>
      <c r="AG219" s="44"/>
      <c r="AH219" s="44"/>
      <c r="AI219" s="44"/>
      <c r="AJ219" s="46"/>
    </row>
    <row r="220">
      <c r="A220" s="40"/>
      <c r="B220" s="41"/>
      <c r="C220" s="47"/>
      <c r="D220" s="44"/>
      <c r="E220" s="44"/>
      <c r="F220" s="44"/>
      <c r="G220" s="44"/>
      <c r="H220" s="44"/>
      <c r="I220" s="44"/>
      <c r="J220" s="45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38"/>
      <c r="AB220" s="44"/>
      <c r="AC220" s="44"/>
      <c r="AD220" s="44"/>
      <c r="AE220" s="44"/>
      <c r="AF220" s="44"/>
      <c r="AG220" s="44"/>
      <c r="AH220" s="44"/>
      <c r="AI220" s="44"/>
      <c r="AJ220" s="46"/>
    </row>
    <row r="221">
      <c r="A221" s="40"/>
      <c r="B221" s="41"/>
      <c r="C221" s="47"/>
      <c r="D221" s="44"/>
      <c r="E221" s="44"/>
      <c r="F221" s="44"/>
      <c r="G221" s="44"/>
      <c r="H221" s="44"/>
      <c r="I221" s="44"/>
      <c r="J221" s="45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38"/>
      <c r="AB221" s="44"/>
      <c r="AC221" s="44"/>
      <c r="AD221" s="44"/>
      <c r="AE221" s="44"/>
      <c r="AF221" s="44"/>
      <c r="AG221" s="44"/>
      <c r="AH221" s="44"/>
      <c r="AI221" s="44"/>
      <c r="AJ221" s="46"/>
    </row>
    <row r="222">
      <c r="A222" s="40"/>
      <c r="B222" s="41"/>
      <c r="C222" s="47"/>
      <c r="D222" s="44"/>
      <c r="E222" s="44"/>
      <c r="F222" s="44"/>
      <c r="G222" s="44"/>
      <c r="H222" s="44"/>
      <c r="I222" s="44"/>
      <c r="J222" s="45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38"/>
      <c r="AB222" s="44"/>
      <c r="AC222" s="44"/>
      <c r="AD222" s="44"/>
      <c r="AE222" s="44"/>
      <c r="AF222" s="44"/>
      <c r="AG222" s="44"/>
      <c r="AH222" s="44"/>
      <c r="AI222" s="44"/>
      <c r="AJ222" s="46"/>
    </row>
    <row r="223">
      <c r="A223" s="40"/>
      <c r="B223" s="41"/>
      <c r="C223" s="47"/>
      <c r="D223" s="44"/>
      <c r="E223" s="44"/>
      <c r="F223" s="44"/>
      <c r="G223" s="44"/>
      <c r="H223" s="44"/>
      <c r="I223" s="44"/>
      <c r="J223" s="45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38"/>
      <c r="AB223" s="44"/>
      <c r="AC223" s="44"/>
      <c r="AD223" s="44"/>
      <c r="AE223" s="44"/>
      <c r="AF223" s="44"/>
      <c r="AG223" s="44"/>
      <c r="AH223" s="44"/>
      <c r="AI223" s="44"/>
      <c r="AJ223" s="46"/>
    </row>
    <row r="224">
      <c r="A224" s="40"/>
      <c r="B224" s="41"/>
      <c r="C224" s="47"/>
      <c r="D224" s="44"/>
      <c r="E224" s="44"/>
      <c r="F224" s="44"/>
      <c r="G224" s="44"/>
      <c r="H224" s="44"/>
      <c r="I224" s="44"/>
      <c r="J224" s="45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38"/>
      <c r="AB224" s="44"/>
      <c r="AC224" s="44"/>
      <c r="AD224" s="44"/>
      <c r="AE224" s="44"/>
      <c r="AF224" s="44"/>
      <c r="AG224" s="44"/>
      <c r="AH224" s="44"/>
      <c r="AI224" s="44"/>
      <c r="AJ224" s="46"/>
    </row>
    <row r="225">
      <c r="A225" s="40"/>
      <c r="B225" s="41"/>
      <c r="C225" s="47"/>
      <c r="D225" s="44"/>
      <c r="E225" s="44"/>
      <c r="F225" s="44"/>
      <c r="G225" s="44"/>
      <c r="H225" s="44"/>
      <c r="I225" s="44"/>
      <c r="J225" s="45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38"/>
      <c r="AB225" s="44"/>
      <c r="AC225" s="44"/>
      <c r="AD225" s="44"/>
      <c r="AE225" s="44"/>
      <c r="AF225" s="44"/>
      <c r="AG225" s="44"/>
      <c r="AH225" s="44"/>
      <c r="AI225" s="44"/>
      <c r="AJ225" s="46"/>
    </row>
    <row r="226">
      <c r="A226" s="40"/>
      <c r="B226" s="41"/>
      <c r="C226" s="47"/>
      <c r="D226" s="44"/>
      <c r="E226" s="44"/>
      <c r="F226" s="44"/>
      <c r="G226" s="44"/>
      <c r="H226" s="44"/>
      <c r="I226" s="44"/>
      <c r="J226" s="45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38"/>
      <c r="AB226" s="44"/>
      <c r="AC226" s="44"/>
      <c r="AD226" s="44"/>
      <c r="AE226" s="44"/>
      <c r="AF226" s="44"/>
      <c r="AG226" s="44"/>
      <c r="AH226" s="44"/>
      <c r="AI226" s="44"/>
      <c r="AJ226" s="46"/>
    </row>
    <row r="227">
      <c r="A227" s="40"/>
      <c r="B227" s="41"/>
      <c r="C227" s="47"/>
      <c r="D227" s="44"/>
      <c r="E227" s="44"/>
      <c r="F227" s="44"/>
      <c r="G227" s="44"/>
      <c r="H227" s="44"/>
      <c r="I227" s="44"/>
      <c r="J227" s="45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38"/>
      <c r="AB227" s="44"/>
      <c r="AC227" s="44"/>
      <c r="AD227" s="44"/>
      <c r="AE227" s="44"/>
      <c r="AF227" s="44"/>
      <c r="AG227" s="44"/>
      <c r="AH227" s="44"/>
      <c r="AI227" s="44"/>
      <c r="AJ227" s="46"/>
    </row>
    <row r="228">
      <c r="A228" s="40"/>
      <c r="B228" s="41"/>
      <c r="C228" s="47"/>
      <c r="D228" s="44"/>
      <c r="E228" s="44"/>
      <c r="F228" s="44"/>
      <c r="G228" s="44"/>
      <c r="H228" s="44"/>
      <c r="I228" s="44"/>
      <c r="J228" s="45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38"/>
      <c r="AB228" s="44"/>
      <c r="AC228" s="44"/>
      <c r="AD228" s="44"/>
      <c r="AE228" s="44"/>
      <c r="AF228" s="44"/>
      <c r="AG228" s="44"/>
      <c r="AH228" s="44"/>
      <c r="AI228" s="44"/>
      <c r="AJ228" s="46"/>
    </row>
    <row r="229">
      <c r="A229" s="40"/>
      <c r="B229" s="41"/>
      <c r="C229" s="47"/>
      <c r="D229" s="44"/>
      <c r="E229" s="44"/>
      <c r="F229" s="44"/>
      <c r="G229" s="44"/>
      <c r="H229" s="44"/>
      <c r="I229" s="44"/>
      <c r="J229" s="45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38"/>
      <c r="AB229" s="44"/>
      <c r="AC229" s="44"/>
      <c r="AD229" s="44"/>
      <c r="AE229" s="44"/>
      <c r="AF229" s="44"/>
      <c r="AG229" s="44"/>
      <c r="AH229" s="44"/>
      <c r="AI229" s="44"/>
      <c r="AJ229" s="46"/>
    </row>
    <row r="230">
      <c r="A230" s="40"/>
      <c r="B230" s="41"/>
      <c r="C230" s="47"/>
      <c r="D230" s="44"/>
      <c r="E230" s="44"/>
      <c r="F230" s="44"/>
      <c r="G230" s="44"/>
      <c r="H230" s="44"/>
      <c r="I230" s="44"/>
      <c r="J230" s="45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38"/>
      <c r="AB230" s="44"/>
      <c r="AC230" s="44"/>
      <c r="AD230" s="44"/>
      <c r="AE230" s="44"/>
      <c r="AF230" s="44"/>
      <c r="AG230" s="44"/>
      <c r="AH230" s="44"/>
      <c r="AI230" s="44"/>
      <c r="AJ230" s="46"/>
    </row>
    <row r="231">
      <c r="A231" s="40"/>
      <c r="B231" s="41"/>
      <c r="C231" s="47"/>
      <c r="D231" s="44"/>
      <c r="E231" s="44"/>
      <c r="F231" s="44"/>
      <c r="G231" s="44"/>
      <c r="H231" s="44"/>
      <c r="I231" s="44"/>
      <c r="J231" s="45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38"/>
      <c r="AB231" s="44"/>
      <c r="AC231" s="44"/>
      <c r="AD231" s="44"/>
      <c r="AE231" s="44"/>
      <c r="AF231" s="44"/>
      <c r="AG231" s="44"/>
      <c r="AH231" s="44"/>
      <c r="AI231" s="44"/>
      <c r="AJ231" s="46"/>
    </row>
    <row r="232">
      <c r="A232" s="40"/>
      <c r="B232" s="41"/>
      <c r="C232" s="47"/>
      <c r="D232" s="44"/>
      <c r="E232" s="44"/>
      <c r="F232" s="44"/>
      <c r="G232" s="44"/>
      <c r="H232" s="44"/>
      <c r="I232" s="44"/>
      <c r="J232" s="45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38"/>
      <c r="AB232" s="44"/>
      <c r="AC232" s="44"/>
      <c r="AD232" s="44"/>
      <c r="AE232" s="44"/>
      <c r="AF232" s="44"/>
      <c r="AG232" s="44"/>
      <c r="AH232" s="44"/>
      <c r="AI232" s="44"/>
      <c r="AJ232" s="46"/>
    </row>
    <row r="233">
      <c r="A233" s="40"/>
      <c r="B233" s="41"/>
      <c r="C233" s="47"/>
      <c r="D233" s="44"/>
      <c r="E233" s="44"/>
      <c r="F233" s="44"/>
      <c r="G233" s="44"/>
      <c r="H233" s="44"/>
      <c r="I233" s="44"/>
      <c r="J233" s="45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38"/>
      <c r="AB233" s="44"/>
      <c r="AC233" s="44"/>
      <c r="AD233" s="44"/>
      <c r="AE233" s="44"/>
      <c r="AF233" s="44"/>
      <c r="AG233" s="44"/>
      <c r="AH233" s="44"/>
      <c r="AI233" s="44"/>
      <c r="AJ233" s="46"/>
    </row>
    <row r="234">
      <c r="A234" s="40"/>
      <c r="B234" s="41"/>
      <c r="C234" s="47"/>
      <c r="D234" s="44"/>
      <c r="E234" s="44"/>
      <c r="F234" s="44"/>
      <c r="G234" s="44"/>
      <c r="H234" s="44"/>
      <c r="I234" s="44"/>
      <c r="J234" s="45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38"/>
      <c r="AB234" s="44"/>
      <c r="AC234" s="44"/>
      <c r="AD234" s="44"/>
      <c r="AE234" s="44"/>
      <c r="AF234" s="44"/>
      <c r="AG234" s="44"/>
      <c r="AH234" s="44"/>
      <c r="AI234" s="44"/>
      <c r="AJ234" s="46"/>
    </row>
    <row r="235">
      <c r="A235" s="40"/>
      <c r="B235" s="41"/>
      <c r="C235" s="47"/>
      <c r="D235" s="44"/>
      <c r="E235" s="44"/>
      <c r="F235" s="44"/>
      <c r="G235" s="44"/>
      <c r="H235" s="44"/>
      <c r="I235" s="44"/>
      <c r="J235" s="45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38"/>
      <c r="AB235" s="44"/>
      <c r="AC235" s="44"/>
      <c r="AD235" s="44"/>
      <c r="AE235" s="44"/>
      <c r="AF235" s="44"/>
      <c r="AG235" s="44"/>
      <c r="AH235" s="44"/>
      <c r="AI235" s="44"/>
      <c r="AJ235" s="46"/>
    </row>
    <row r="236">
      <c r="A236" s="40"/>
      <c r="B236" s="41"/>
      <c r="C236" s="47"/>
      <c r="D236" s="44"/>
      <c r="E236" s="44"/>
      <c r="F236" s="44"/>
      <c r="G236" s="44"/>
      <c r="H236" s="44"/>
      <c r="I236" s="44"/>
      <c r="J236" s="45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38"/>
      <c r="AB236" s="44"/>
      <c r="AC236" s="44"/>
      <c r="AD236" s="44"/>
      <c r="AE236" s="44"/>
      <c r="AF236" s="44"/>
      <c r="AG236" s="44"/>
      <c r="AH236" s="44"/>
      <c r="AI236" s="44"/>
      <c r="AJ236" s="46"/>
    </row>
    <row r="237">
      <c r="A237" s="40"/>
      <c r="B237" s="41"/>
      <c r="C237" s="47"/>
      <c r="D237" s="44"/>
      <c r="E237" s="44"/>
      <c r="F237" s="44"/>
      <c r="G237" s="44"/>
      <c r="H237" s="44"/>
      <c r="I237" s="44"/>
      <c r="J237" s="45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38"/>
      <c r="AB237" s="44"/>
      <c r="AC237" s="44"/>
      <c r="AD237" s="44"/>
      <c r="AE237" s="44"/>
      <c r="AF237" s="44"/>
      <c r="AG237" s="44"/>
      <c r="AH237" s="44"/>
      <c r="AI237" s="44"/>
      <c r="AJ237" s="46"/>
    </row>
    <row r="238">
      <c r="A238" s="40"/>
      <c r="B238" s="41"/>
      <c r="C238" s="47"/>
      <c r="D238" s="44"/>
      <c r="E238" s="44"/>
      <c r="F238" s="44"/>
      <c r="G238" s="44"/>
      <c r="H238" s="44"/>
      <c r="I238" s="44"/>
      <c r="J238" s="45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38"/>
      <c r="AB238" s="44"/>
      <c r="AC238" s="44"/>
      <c r="AD238" s="44"/>
      <c r="AE238" s="44"/>
      <c r="AF238" s="44"/>
      <c r="AG238" s="44"/>
      <c r="AH238" s="44"/>
      <c r="AI238" s="44"/>
      <c r="AJ238" s="46"/>
    </row>
    <row r="239">
      <c r="A239" s="40"/>
      <c r="B239" s="41"/>
      <c r="C239" s="47"/>
      <c r="D239" s="44"/>
      <c r="E239" s="44"/>
      <c r="F239" s="44"/>
      <c r="G239" s="44"/>
      <c r="H239" s="44"/>
      <c r="I239" s="44"/>
      <c r="J239" s="45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38"/>
      <c r="AB239" s="44"/>
      <c r="AC239" s="44"/>
      <c r="AD239" s="44"/>
      <c r="AE239" s="44"/>
      <c r="AF239" s="44"/>
      <c r="AG239" s="44"/>
      <c r="AH239" s="44"/>
      <c r="AI239" s="44"/>
      <c r="AJ239" s="46"/>
    </row>
    <row r="240">
      <c r="A240" s="40"/>
      <c r="B240" s="41"/>
      <c r="C240" s="47"/>
      <c r="D240" s="44"/>
      <c r="E240" s="44"/>
      <c r="F240" s="44"/>
      <c r="G240" s="44"/>
      <c r="H240" s="44"/>
      <c r="I240" s="44"/>
      <c r="J240" s="45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38"/>
      <c r="AB240" s="44"/>
      <c r="AC240" s="44"/>
      <c r="AD240" s="44"/>
      <c r="AE240" s="44"/>
      <c r="AF240" s="44"/>
      <c r="AG240" s="44"/>
      <c r="AH240" s="44"/>
      <c r="AI240" s="44"/>
      <c r="AJ240" s="46"/>
    </row>
    <row r="241">
      <c r="A241" s="40"/>
      <c r="B241" s="41"/>
      <c r="C241" s="47"/>
      <c r="D241" s="44"/>
      <c r="E241" s="44"/>
      <c r="F241" s="44"/>
      <c r="G241" s="44"/>
      <c r="H241" s="44"/>
      <c r="I241" s="44"/>
      <c r="J241" s="45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38"/>
      <c r="AB241" s="44"/>
      <c r="AC241" s="44"/>
      <c r="AD241" s="44"/>
      <c r="AE241" s="44"/>
      <c r="AF241" s="44"/>
      <c r="AG241" s="44"/>
      <c r="AH241" s="44"/>
      <c r="AI241" s="44"/>
      <c r="AJ241" s="46"/>
    </row>
    <row r="242">
      <c r="A242" s="40"/>
      <c r="B242" s="41"/>
      <c r="C242" s="47"/>
      <c r="D242" s="44"/>
      <c r="E242" s="44"/>
      <c r="F242" s="44"/>
      <c r="G242" s="44"/>
      <c r="H242" s="44"/>
      <c r="I242" s="44"/>
      <c r="J242" s="45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38"/>
      <c r="AB242" s="44"/>
      <c r="AC242" s="44"/>
      <c r="AD242" s="44"/>
      <c r="AE242" s="44"/>
      <c r="AF242" s="44"/>
      <c r="AG242" s="44"/>
      <c r="AH242" s="44"/>
      <c r="AI242" s="44"/>
      <c r="AJ242" s="46"/>
    </row>
    <row r="243">
      <c r="A243" s="40"/>
      <c r="B243" s="41"/>
      <c r="C243" s="47"/>
      <c r="D243" s="44"/>
      <c r="E243" s="44"/>
      <c r="F243" s="44"/>
      <c r="G243" s="44"/>
      <c r="H243" s="44"/>
      <c r="I243" s="44"/>
      <c r="J243" s="45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38"/>
      <c r="AB243" s="44"/>
      <c r="AC243" s="44"/>
      <c r="AD243" s="44"/>
      <c r="AE243" s="44"/>
      <c r="AF243" s="44"/>
      <c r="AG243" s="44"/>
      <c r="AH243" s="44"/>
      <c r="AI243" s="44"/>
      <c r="AJ243" s="46"/>
    </row>
    <row r="244">
      <c r="A244" s="40"/>
      <c r="B244" s="41"/>
      <c r="C244" s="47"/>
      <c r="D244" s="44"/>
      <c r="E244" s="44"/>
      <c r="F244" s="44"/>
      <c r="G244" s="44"/>
      <c r="H244" s="44"/>
      <c r="I244" s="44"/>
      <c r="J244" s="45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38"/>
      <c r="AB244" s="44"/>
      <c r="AC244" s="44"/>
      <c r="AD244" s="44"/>
      <c r="AE244" s="44"/>
      <c r="AF244" s="44"/>
      <c r="AG244" s="44"/>
      <c r="AH244" s="44"/>
      <c r="AI244" s="44"/>
      <c r="AJ244" s="46"/>
    </row>
    <row r="245">
      <c r="A245" s="40"/>
      <c r="B245" s="41"/>
      <c r="C245" s="47"/>
      <c r="D245" s="44"/>
      <c r="E245" s="44"/>
      <c r="F245" s="44"/>
      <c r="G245" s="44"/>
      <c r="H245" s="44"/>
      <c r="I245" s="44"/>
      <c r="J245" s="45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38"/>
      <c r="AB245" s="44"/>
      <c r="AC245" s="44"/>
      <c r="AD245" s="44"/>
      <c r="AE245" s="44"/>
      <c r="AF245" s="44"/>
      <c r="AG245" s="44"/>
      <c r="AH245" s="44"/>
      <c r="AI245" s="44"/>
      <c r="AJ245" s="46"/>
    </row>
    <row r="246">
      <c r="A246" s="40"/>
      <c r="B246" s="41"/>
      <c r="C246" s="47"/>
      <c r="D246" s="44"/>
      <c r="E246" s="44"/>
      <c r="F246" s="44"/>
      <c r="G246" s="44"/>
      <c r="H246" s="44"/>
      <c r="I246" s="44"/>
      <c r="J246" s="45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38"/>
      <c r="AB246" s="44"/>
      <c r="AC246" s="44"/>
      <c r="AD246" s="44"/>
      <c r="AE246" s="44"/>
      <c r="AF246" s="44"/>
      <c r="AG246" s="44"/>
      <c r="AH246" s="44"/>
      <c r="AI246" s="44"/>
      <c r="AJ246" s="46"/>
    </row>
    <row r="247">
      <c r="A247" s="40"/>
      <c r="B247" s="41"/>
      <c r="C247" s="47"/>
      <c r="D247" s="44"/>
      <c r="E247" s="44"/>
      <c r="F247" s="44"/>
      <c r="G247" s="44"/>
      <c r="H247" s="44"/>
      <c r="I247" s="44"/>
      <c r="J247" s="45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38"/>
      <c r="AB247" s="44"/>
      <c r="AC247" s="44"/>
      <c r="AD247" s="44"/>
      <c r="AE247" s="44"/>
      <c r="AF247" s="44"/>
      <c r="AG247" s="44"/>
      <c r="AH247" s="44"/>
      <c r="AI247" s="44"/>
      <c r="AJ247" s="46"/>
    </row>
    <row r="248">
      <c r="A248" s="40"/>
      <c r="B248" s="41"/>
      <c r="C248" s="47"/>
      <c r="D248" s="44"/>
      <c r="E248" s="44"/>
      <c r="F248" s="44"/>
      <c r="G248" s="44"/>
      <c r="H248" s="44"/>
      <c r="I248" s="44"/>
      <c r="J248" s="45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38"/>
      <c r="AB248" s="44"/>
      <c r="AC248" s="44"/>
      <c r="AD248" s="44"/>
      <c r="AE248" s="44"/>
      <c r="AF248" s="44"/>
      <c r="AG248" s="44"/>
      <c r="AH248" s="44"/>
      <c r="AI248" s="44"/>
      <c r="AJ248" s="46"/>
    </row>
    <row r="249">
      <c r="A249" s="40"/>
      <c r="B249" s="41"/>
      <c r="C249" s="47"/>
      <c r="D249" s="44"/>
      <c r="E249" s="44"/>
      <c r="F249" s="44"/>
      <c r="G249" s="44"/>
      <c r="H249" s="44"/>
      <c r="I249" s="44"/>
      <c r="J249" s="45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38"/>
      <c r="AB249" s="44"/>
      <c r="AC249" s="44"/>
      <c r="AD249" s="44"/>
      <c r="AE249" s="44"/>
      <c r="AF249" s="44"/>
      <c r="AG249" s="44"/>
      <c r="AH249" s="44"/>
      <c r="AI249" s="44"/>
      <c r="AJ249" s="46"/>
    </row>
    <row r="250">
      <c r="A250" s="40"/>
      <c r="B250" s="41"/>
      <c r="C250" s="47"/>
      <c r="D250" s="44"/>
      <c r="E250" s="44"/>
      <c r="F250" s="44"/>
      <c r="G250" s="44"/>
      <c r="H250" s="44"/>
      <c r="I250" s="44"/>
      <c r="J250" s="45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38"/>
      <c r="AB250" s="44"/>
      <c r="AC250" s="44"/>
      <c r="AD250" s="44"/>
      <c r="AE250" s="44"/>
      <c r="AF250" s="44"/>
      <c r="AG250" s="44"/>
      <c r="AH250" s="44"/>
      <c r="AI250" s="44"/>
      <c r="AJ250" s="46"/>
    </row>
    <row r="251">
      <c r="A251" s="40"/>
      <c r="B251" s="41"/>
      <c r="C251" s="47"/>
      <c r="D251" s="44"/>
      <c r="E251" s="44"/>
      <c r="F251" s="44"/>
      <c r="G251" s="44"/>
      <c r="H251" s="44"/>
      <c r="I251" s="44"/>
      <c r="J251" s="45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38"/>
      <c r="AB251" s="44"/>
      <c r="AC251" s="44"/>
      <c r="AD251" s="44"/>
      <c r="AE251" s="44"/>
      <c r="AF251" s="44"/>
      <c r="AG251" s="44"/>
      <c r="AH251" s="44"/>
      <c r="AI251" s="44"/>
      <c r="AJ251" s="46"/>
    </row>
    <row r="252">
      <c r="A252" s="40"/>
      <c r="B252" s="41"/>
      <c r="C252" s="47"/>
      <c r="D252" s="44"/>
      <c r="E252" s="44"/>
      <c r="F252" s="44"/>
      <c r="G252" s="44"/>
      <c r="H252" s="44"/>
      <c r="I252" s="44"/>
      <c r="J252" s="45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38"/>
      <c r="AB252" s="44"/>
      <c r="AC252" s="44"/>
      <c r="AD252" s="44"/>
      <c r="AE252" s="44"/>
      <c r="AF252" s="44"/>
      <c r="AG252" s="44"/>
      <c r="AH252" s="44"/>
      <c r="AI252" s="44"/>
      <c r="AJ252" s="46"/>
    </row>
    <row r="253">
      <c r="A253" s="40"/>
      <c r="B253" s="41"/>
      <c r="C253" s="47"/>
      <c r="D253" s="44"/>
      <c r="E253" s="44"/>
      <c r="F253" s="44"/>
      <c r="G253" s="44"/>
      <c r="H253" s="44"/>
      <c r="I253" s="44"/>
      <c r="J253" s="45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38"/>
      <c r="AB253" s="44"/>
      <c r="AC253" s="44"/>
      <c r="AD253" s="44"/>
      <c r="AE253" s="44"/>
      <c r="AF253" s="44"/>
      <c r="AG253" s="44"/>
      <c r="AH253" s="44"/>
      <c r="AI253" s="44"/>
      <c r="AJ253" s="46"/>
    </row>
    <row r="254">
      <c r="A254" s="40"/>
      <c r="B254" s="41"/>
      <c r="C254" s="47"/>
      <c r="D254" s="44"/>
      <c r="E254" s="44"/>
      <c r="F254" s="44"/>
      <c r="G254" s="44"/>
      <c r="H254" s="44"/>
      <c r="I254" s="44"/>
      <c r="J254" s="45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38"/>
      <c r="AB254" s="44"/>
      <c r="AC254" s="44"/>
      <c r="AD254" s="44"/>
      <c r="AE254" s="44"/>
      <c r="AF254" s="44"/>
      <c r="AG254" s="44"/>
      <c r="AH254" s="44"/>
      <c r="AI254" s="44"/>
      <c r="AJ254" s="46"/>
    </row>
    <row r="255">
      <c r="A255" s="40"/>
      <c r="B255" s="41"/>
      <c r="C255" s="47"/>
      <c r="D255" s="44"/>
      <c r="E255" s="44"/>
      <c r="F255" s="44"/>
      <c r="G255" s="44"/>
      <c r="H255" s="44"/>
      <c r="I255" s="44"/>
      <c r="J255" s="45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38"/>
      <c r="AB255" s="44"/>
      <c r="AC255" s="44"/>
      <c r="AD255" s="44"/>
      <c r="AE255" s="44"/>
      <c r="AF255" s="44"/>
      <c r="AG255" s="44"/>
      <c r="AH255" s="44"/>
      <c r="AI255" s="44"/>
      <c r="AJ255" s="46"/>
    </row>
    <row r="256">
      <c r="A256" s="40"/>
      <c r="B256" s="41"/>
      <c r="C256" s="47"/>
      <c r="D256" s="44"/>
      <c r="E256" s="44"/>
      <c r="F256" s="44"/>
      <c r="G256" s="44"/>
      <c r="H256" s="44"/>
      <c r="I256" s="44"/>
      <c r="J256" s="45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38"/>
      <c r="AB256" s="44"/>
      <c r="AC256" s="44"/>
      <c r="AD256" s="44"/>
      <c r="AE256" s="44"/>
      <c r="AF256" s="44"/>
      <c r="AG256" s="44"/>
      <c r="AH256" s="44"/>
      <c r="AI256" s="44"/>
      <c r="AJ256" s="46"/>
    </row>
    <row r="257">
      <c r="A257" s="40"/>
      <c r="B257" s="41"/>
      <c r="C257" s="47"/>
      <c r="D257" s="44"/>
      <c r="E257" s="44"/>
      <c r="F257" s="44"/>
      <c r="G257" s="44"/>
      <c r="H257" s="44"/>
      <c r="I257" s="44"/>
      <c r="J257" s="45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38"/>
      <c r="AB257" s="44"/>
      <c r="AC257" s="44"/>
      <c r="AD257" s="44"/>
      <c r="AE257" s="44"/>
      <c r="AF257" s="44"/>
      <c r="AG257" s="44"/>
      <c r="AH257" s="44"/>
      <c r="AI257" s="44"/>
      <c r="AJ257" s="46"/>
    </row>
    <row r="258">
      <c r="A258" s="40"/>
      <c r="B258" s="41"/>
      <c r="C258" s="47"/>
      <c r="D258" s="44"/>
      <c r="E258" s="44"/>
      <c r="F258" s="44"/>
      <c r="G258" s="44"/>
      <c r="H258" s="44"/>
      <c r="I258" s="44"/>
      <c r="J258" s="45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38"/>
      <c r="AB258" s="44"/>
      <c r="AC258" s="44"/>
      <c r="AD258" s="44"/>
      <c r="AE258" s="44"/>
      <c r="AF258" s="44"/>
      <c r="AG258" s="44"/>
      <c r="AH258" s="44"/>
      <c r="AI258" s="44"/>
      <c r="AJ258" s="46"/>
    </row>
    <row r="259">
      <c r="A259" s="40"/>
      <c r="B259" s="41"/>
      <c r="C259" s="47"/>
      <c r="D259" s="44"/>
      <c r="E259" s="44"/>
      <c r="F259" s="44"/>
      <c r="G259" s="44"/>
      <c r="H259" s="44"/>
      <c r="I259" s="44"/>
      <c r="J259" s="45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38"/>
      <c r="AB259" s="44"/>
      <c r="AC259" s="44"/>
      <c r="AD259" s="44"/>
      <c r="AE259" s="44"/>
      <c r="AF259" s="44"/>
      <c r="AG259" s="44"/>
      <c r="AH259" s="44"/>
      <c r="AI259" s="44"/>
      <c r="AJ259" s="46"/>
    </row>
    <row r="260">
      <c r="A260" s="40"/>
      <c r="B260" s="41"/>
      <c r="C260" s="47"/>
      <c r="D260" s="44"/>
      <c r="E260" s="44"/>
      <c r="F260" s="44"/>
      <c r="G260" s="44"/>
      <c r="H260" s="44"/>
      <c r="I260" s="44"/>
      <c r="J260" s="45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38"/>
      <c r="AB260" s="44"/>
      <c r="AC260" s="44"/>
      <c r="AD260" s="44"/>
      <c r="AE260" s="44"/>
      <c r="AF260" s="44"/>
      <c r="AG260" s="44"/>
      <c r="AH260" s="44"/>
      <c r="AI260" s="44"/>
      <c r="AJ260" s="46"/>
    </row>
    <row r="261">
      <c r="A261" s="40"/>
      <c r="B261" s="41"/>
      <c r="C261" s="47"/>
      <c r="D261" s="44"/>
      <c r="E261" s="44"/>
      <c r="F261" s="44"/>
      <c r="G261" s="44"/>
      <c r="H261" s="44"/>
      <c r="I261" s="44"/>
      <c r="J261" s="45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38"/>
      <c r="AB261" s="44"/>
      <c r="AC261" s="44"/>
      <c r="AD261" s="44"/>
      <c r="AE261" s="44"/>
      <c r="AF261" s="44"/>
      <c r="AG261" s="44"/>
      <c r="AH261" s="44"/>
      <c r="AI261" s="44"/>
      <c r="AJ261" s="46"/>
    </row>
    <row r="262">
      <c r="A262" s="40"/>
      <c r="B262" s="41"/>
      <c r="C262" s="47"/>
      <c r="D262" s="44"/>
      <c r="E262" s="44"/>
      <c r="F262" s="44"/>
      <c r="G262" s="44"/>
      <c r="H262" s="44"/>
      <c r="I262" s="44"/>
      <c r="J262" s="45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38"/>
      <c r="AB262" s="44"/>
      <c r="AC262" s="44"/>
      <c r="AD262" s="44"/>
      <c r="AE262" s="44"/>
      <c r="AF262" s="44"/>
      <c r="AG262" s="44"/>
      <c r="AH262" s="44"/>
      <c r="AI262" s="44"/>
      <c r="AJ262" s="46"/>
    </row>
    <row r="263">
      <c r="A263" s="40"/>
      <c r="B263" s="41"/>
      <c r="C263" s="47"/>
      <c r="D263" s="44"/>
      <c r="E263" s="44"/>
      <c r="F263" s="44"/>
      <c r="G263" s="44"/>
      <c r="H263" s="44"/>
      <c r="I263" s="44"/>
      <c r="J263" s="45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38"/>
      <c r="AB263" s="44"/>
      <c r="AC263" s="44"/>
      <c r="AD263" s="44"/>
      <c r="AE263" s="44"/>
      <c r="AF263" s="44"/>
      <c r="AG263" s="44"/>
      <c r="AH263" s="44"/>
      <c r="AI263" s="44"/>
      <c r="AJ263" s="46"/>
    </row>
    <row r="264">
      <c r="A264" s="40"/>
      <c r="B264" s="41"/>
      <c r="C264" s="47"/>
      <c r="D264" s="44"/>
      <c r="E264" s="44"/>
      <c r="F264" s="44"/>
      <c r="G264" s="44"/>
      <c r="H264" s="44"/>
      <c r="I264" s="44"/>
      <c r="J264" s="45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38"/>
      <c r="AB264" s="44"/>
      <c r="AC264" s="44"/>
      <c r="AD264" s="44"/>
      <c r="AE264" s="44"/>
      <c r="AF264" s="44"/>
      <c r="AG264" s="44"/>
      <c r="AH264" s="44"/>
      <c r="AI264" s="44"/>
      <c r="AJ264" s="46"/>
    </row>
    <row r="265">
      <c r="A265" s="40"/>
      <c r="B265" s="41"/>
      <c r="C265" s="47"/>
      <c r="D265" s="44"/>
      <c r="E265" s="44"/>
      <c r="F265" s="44"/>
      <c r="G265" s="44"/>
      <c r="H265" s="44"/>
      <c r="I265" s="44"/>
      <c r="J265" s="45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38"/>
      <c r="AB265" s="44"/>
      <c r="AC265" s="44"/>
      <c r="AD265" s="44"/>
      <c r="AE265" s="44"/>
      <c r="AF265" s="44"/>
      <c r="AG265" s="44"/>
      <c r="AH265" s="44"/>
      <c r="AI265" s="44"/>
      <c r="AJ265" s="46"/>
    </row>
    <row r="266">
      <c r="A266" s="40"/>
      <c r="B266" s="41"/>
      <c r="C266" s="47"/>
      <c r="D266" s="44"/>
      <c r="E266" s="44"/>
      <c r="F266" s="44"/>
      <c r="G266" s="44"/>
      <c r="H266" s="44"/>
      <c r="I266" s="44"/>
      <c r="J266" s="45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38"/>
      <c r="AB266" s="44"/>
      <c r="AC266" s="44"/>
      <c r="AD266" s="44"/>
      <c r="AE266" s="44"/>
      <c r="AF266" s="44"/>
      <c r="AG266" s="44"/>
      <c r="AH266" s="44"/>
      <c r="AI266" s="44"/>
      <c r="AJ266" s="46"/>
    </row>
    <row r="267">
      <c r="A267" s="40"/>
      <c r="B267" s="41"/>
      <c r="C267" s="47"/>
      <c r="D267" s="44"/>
      <c r="E267" s="44"/>
      <c r="F267" s="44"/>
      <c r="G267" s="44"/>
      <c r="H267" s="44"/>
      <c r="I267" s="44"/>
      <c r="J267" s="45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38"/>
      <c r="AB267" s="44"/>
      <c r="AC267" s="44"/>
      <c r="AD267" s="44"/>
      <c r="AE267" s="44"/>
      <c r="AF267" s="44"/>
      <c r="AG267" s="44"/>
      <c r="AH267" s="44"/>
      <c r="AI267" s="44"/>
      <c r="AJ267" s="46"/>
    </row>
    <row r="268">
      <c r="A268" s="40"/>
      <c r="B268" s="41"/>
      <c r="C268" s="47"/>
      <c r="D268" s="44"/>
      <c r="E268" s="44"/>
      <c r="F268" s="44"/>
      <c r="G268" s="44"/>
      <c r="H268" s="44"/>
      <c r="I268" s="44"/>
      <c r="J268" s="45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38"/>
      <c r="AB268" s="44"/>
      <c r="AC268" s="44"/>
      <c r="AD268" s="44"/>
      <c r="AE268" s="44"/>
      <c r="AF268" s="44"/>
      <c r="AG268" s="44"/>
      <c r="AH268" s="44"/>
      <c r="AI268" s="44"/>
      <c r="AJ268" s="46"/>
    </row>
    <row r="269">
      <c r="A269" s="40"/>
      <c r="B269" s="41"/>
      <c r="C269" s="47"/>
      <c r="D269" s="44"/>
      <c r="E269" s="44"/>
      <c r="F269" s="44"/>
      <c r="G269" s="44"/>
      <c r="H269" s="44"/>
      <c r="I269" s="44"/>
      <c r="J269" s="45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38"/>
      <c r="AB269" s="44"/>
      <c r="AC269" s="44"/>
      <c r="AD269" s="44"/>
      <c r="AE269" s="44"/>
      <c r="AF269" s="44"/>
      <c r="AG269" s="44"/>
      <c r="AH269" s="44"/>
      <c r="AI269" s="44"/>
      <c r="AJ269" s="46"/>
    </row>
    <row r="270">
      <c r="A270" s="40"/>
      <c r="B270" s="41"/>
      <c r="C270" s="47"/>
      <c r="D270" s="44"/>
      <c r="E270" s="44"/>
      <c r="F270" s="44"/>
      <c r="G270" s="44"/>
      <c r="H270" s="44"/>
      <c r="I270" s="44"/>
      <c r="J270" s="45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38"/>
      <c r="AB270" s="44"/>
      <c r="AC270" s="44"/>
      <c r="AD270" s="44"/>
      <c r="AE270" s="44"/>
      <c r="AF270" s="44"/>
      <c r="AG270" s="44"/>
      <c r="AH270" s="44"/>
      <c r="AI270" s="44"/>
      <c r="AJ270" s="46"/>
    </row>
    <row r="271">
      <c r="A271" s="40"/>
      <c r="B271" s="41"/>
      <c r="C271" s="47"/>
      <c r="D271" s="44"/>
      <c r="E271" s="44"/>
      <c r="F271" s="44"/>
      <c r="G271" s="44"/>
      <c r="H271" s="44"/>
      <c r="I271" s="44"/>
      <c r="J271" s="45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38"/>
      <c r="AB271" s="44"/>
      <c r="AC271" s="44"/>
      <c r="AD271" s="44"/>
      <c r="AE271" s="44"/>
      <c r="AF271" s="44"/>
      <c r="AG271" s="44"/>
      <c r="AH271" s="44"/>
      <c r="AI271" s="44"/>
      <c r="AJ271" s="46"/>
    </row>
    <row r="272">
      <c r="A272" s="40"/>
      <c r="B272" s="41"/>
      <c r="C272" s="47"/>
      <c r="D272" s="44"/>
      <c r="E272" s="44"/>
      <c r="F272" s="44"/>
      <c r="G272" s="44"/>
      <c r="H272" s="44"/>
      <c r="I272" s="44"/>
      <c r="J272" s="45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38"/>
      <c r="AB272" s="44"/>
      <c r="AC272" s="44"/>
      <c r="AD272" s="44"/>
      <c r="AE272" s="44"/>
      <c r="AF272" s="44"/>
      <c r="AG272" s="44"/>
      <c r="AH272" s="44"/>
      <c r="AI272" s="44"/>
      <c r="AJ272" s="46"/>
    </row>
    <row r="273">
      <c r="A273" s="40"/>
      <c r="B273" s="41"/>
      <c r="C273" s="47"/>
      <c r="D273" s="44"/>
      <c r="E273" s="44"/>
      <c r="F273" s="44"/>
      <c r="G273" s="44"/>
      <c r="H273" s="44"/>
      <c r="I273" s="44"/>
      <c r="J273" s="45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38"/>
      <c r="AB273" s="44"/>
      <c r="AC273" s="44"/>
      <c r="AD273" s="44"/>
      <c r="AE273" s="44"/>
      <c r="AF273" s="44"/>
      <c r="AG273" s="44"/>
      <c r="AH273" s="44"/>
      <c r="AI273" s="44"/>
      <c r="AJ273" s="46"/>
    </row>
    <row r="274">
      <c r="A274" s="40"/>
      <c r="B274" s="41"/>
      <c r="C274" s="47"/>
      <c r="D274" s="44"/>
      <c r="E274" s="44"/>
      <c r="F274" s="44"/>
      <c r="G274" s="44"/>
      <c r="H274" s="44"/>
      <c r="I274" s="44"/>
      <c r="J274" s="45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38"/>
      <c r="AB274" s="44"/>
      <c r="AC274" s="44"/>
      <c r="AD274" s="44"/>
      <c r="AE274" s="44"/>
      <c r="AF274" s="44"/>
      <c r="AG274" s="44"/>
      <c r="AH274" s="44"/>
      <c r="AI274" s="44"/>
      <c r="AJ274" s="46"/>
    </row>
    <row r="275">
      <c r="A275" s="40"/>
      <c r="B275" s="41"/>
      <c r="C275" s="47"/>
      <c r="D275" s="44"/>
      <c r="E275" s="44"/>
      <c r="F275" s="44"/>
      <c r="G275" s="44"/>
      <c r="H275" s="44"/>
      <c r="I275" s="44"/>
      <c r="J275" s="45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38"/>
      <c r="AB275" s="44"/>
      <c r="AC275" s="44"/>
      <c r="AD275" s="44"/>
      <c r="AE275" s="44"/>
      <c r="AF275" s="44"/>
      <c r="AG275" s="44"/>
      <c r="AH275" s="44"/>
      <c r="AI275" s="44"/>
      <c r="AJ275" s="46"/>
    </row>
    <row r="276">
      <c r="A276" s="40"/>
      <c r="B276" s="41"/>
      <c r="C276" s="47"/>
      <c r="D276" s="44"/>
      <c r="E276" s="44"/>
      <c r="F276" s="44"/>
      <c r="G276" s="44"/>
      <c r="H276" s="44"/>
      <c r="I276" s="44"/>
      <c r="J276" s="45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38"/>
      <c r="AB276" s="44"/>
      <c r="AC276" s="44"/>
      <c r="AD276" s="44"/>
      <c r="AE276" s="44"/>
      <c r="AF276" s="44"/>
      <c r="AG276" s="44"/>
      <c r="AH276" s="44"/>
      <c r="AI276" s="44"/>
      <c r="AJ276" s="46"/>
    </row>
    <row r="277">
      <c r="A277" s="40"/>
      <c r="B277" s="41"/>
      <c r="C277" s="47"/>
      <c r="D277" s="44"/>
      <c r="E277" s="44"/>
      <c r="F277" s="44"/>
      <c r="G277" s="44"/>
      <c r="H277" s="44"/>
      <c r="I277" s="44"/>
      <c r="J277" s="45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38"/>
      <c r="AB277" s="44"/>
      <c r="AC277" s="44"/>
      <c r="AD277" s="44"/>
      <c r="AE277" s="44"/>
      <c r="AF277" s="44"/>
      <c r="AG277" s="44"/>
      <c r="AH277" s="44"/>
      <c r="AI277" s="44"/>
      <c r="AJ277" s="46"/>
    </row>
    <row r="278">
      <c r="A278" s="40"/>
      <c r="B278" s="41"/>
      <c r="C278" s="47"/>
      <c r="D278" s="44"/>
      <c r="E278" s="44"/>
      <c r="F278" s="44"/>
      <c r="G278" s="44"/>
      <c r="H278" s="44"/>
      <c r="I278" s="44"/>
      <c r="J278" s="45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38"/>
      <c r="AB278" s="44"/>
      <c r="AC278" s="44"/>
      <c r="AD278" s="44"/>
      <c r="AE278" s="44"/>
      <c r="AF278" s="44"/>
      <c r="AG278" s="44"/>
      <c r="AH278" s="44"/>
      <c r="AI278" s="44"/>
      <c r="AJ278" s="46"/>
    </row>
    <row r="279">
      <c r="A279" s="40"/>
      <c r="B279" s="41"/>
      <c r="C279" s="47"/>
      <c r="D279" s="44"/>
      <c r="E279" s="44"/>
      <c r="F279" s="44"/>
      <c r="G279" s="44"/>
      <c r="H279" s="44"/>
      <c r="I279" s="44"/>
      <c r="J279" s="45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38"/>
      <c r="AB279" s="44"/>
      <c r="AC279" s="44"/>
      <c r="AD279" s="44"/>
      <c r="AE279" s="44"/>
      <c r="AF279" s="44"/>
      <c r="AG279" s="44"/>
      <c r="AH279" s="44"/>
      <c r="AI279" s="44"/>
      <c r="AJ279" s="46"/>
    </row>
    <row r="280">
      <c r="A280" s="40"/>
      <c r="B280" s="41"/>
      <c r="C280" s="47"/>
      <c r="D280" s="44"/>
      <c r="E280" s="44"/>
      <c r="F280" s="44"/>
      <c r="G280" s="44"/>
      <c r="H280" s="44"/>
      <c r="I280" s="44"/>
      <c r="J280" s="45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38"/>
      <c r="AB280" s="44"/>
      <c r="AC280" s="44"/>
      <c r="AD280" s="44"/>
      <c r="AE280" s="44"/>
      <c r="AF280" s="44"/>
      <c r="AG280" s="44"/>
      <c r="AH280" s="44"/>
      <c r="AI280" s="44"/>
      <c r="AJ280" s="46"/>
    </row>
    <row r="281">
      <c r="A281" s="40"/>
      <c r="B281" s="41"/>
      <c r="C281" s="47"/>
      <c r="D281" s="44"/>
      <c r="E281" s="44"/>
      <c r="F281" s="44"/>
      <c r="G281" s="44"/>
      <c r="H281" s="44"/>
      <c r="I281" s="44"/>
      <c r="J281" s="45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38"/>
      <c r="AB281" s="44"/>
      <c r="AC281" s="44"/>
      <c r="AD281" s="44"/>
      <c r="AE281" s="44"/>
      <c r="AF281" s="44"/>
      <c r="AG281" s="44"/>
      <c r="AH281" s="44"/>
      <c r="AI281" s="44"/>
      <c r="AJ281" s="46"/>
    </row>
    <row r="282">
      <c r="A282" s="40"/>
      <c r="B282" s="41"/>
      <c r="C282" s="47"/>
      <c r="D282" s="44"/>
      <c r="E282" s="44"/>
      <c r="F282" s="44"/>
      <c r="G282" s="44"/>
      <c r="H282" s="44"/>
      <c r="I282" s="44"/>
      <c r="J282" s="45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38"/>
      <c r="AB282" s="44"/>
      <c r="AC282" s="44"/>
      <c r="AD282" s="44"/>
      <c r="AE282" s="44"/>
      <c r="AF282" s="44"/>
      <c r="AG282" s="44"/>
      <c r="AH282" s="44"/>
      <c r="AI282" s="44"/>
      <c r="AJ282" s="46"/>
    </row>
    <row r="283">
      <c r="A283" s="40"/>
      <c r="B283" s="41"/>
      <c r="C283" s="47"/>
      <c r="D283" s="44"/>
      <c r="E283" s="44"/>
      <c r="F283" s="44"/>
      <c r="G283" s="44"/>
      <c r="H283" s="44"/>
      <c r="I283" s="44"/>
      <c r="J283" s="45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38"/>
      <c r="AB283" s="44"/>
      <c r="AC283" s="44"/>
      <c r="AD283" s="44"/>
      <c r="AE283" s="44"/>
      <c r="AF283" s="44"/>
      <c r="AG283" s="44"/>
      <c r="AH283" s="44"/>
      <c r="AI283" s="44"/>
      <c r="AJ283" s="46"/>
    </row>
    <row r="284">
      <c r="A284" s="40"/>
      <c r="B284" s="41"/>
      <c r="C284" s="47"/>
      <c r="D284" s="44"/>
      <c r="E284" s="44"/>
      <c r="F284" s="44"/>
      <c r="G284" s="44"/>
      <c r="H284" s="44"/>
      <c r="I284" s="44"/>
      <c r="J284" s="45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38"/>
      <c r="AB284" s="44"/>
      <c r="AC284" s="44"/>
      <c r="AD284" s="44"/>
      <c r="AE284" s="44"/>
      <c r="AF284" s="44"/>
      <c r="AG284" s="44"/>
      <c r="AH284" s="44"/>
      <c r="AI284" s="44"/>
      <c r="AJ284" s="46"/>
    </row>
    <row r="285">
      <c r="A285" s="40"/>
      <c r="B285" s="41"/>
      <c r="C285" s="47"/>
      <c r="D285" s="44"/>
      <c r="E285" s="44"/>
      <c r="F285" s="44"/>
      <c r="G285" s="44"/>
      <c r="H285" s="44"/>
      <c r="I285" s="44"/>
      <c r="J285" s="45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38"/>
      <c r="AB285" s="44"/>
      <c r="AC285" s="44"/>
      <c r="AD285" s="44"/>
      <c r="AE285" s="44"/>
      <c r="AF285" s="44"/>
      <c r="AG285" s="44"/>
      <c r="AH285" s="44"/>
      <c r="AI285" s="44"/>
      <c r="AJ285" s="46"/>
    </row>
    <row r="286">
      <c r="A286" s="40"/>
      <c r="B286" s="41"/>
      <c r="C286" s="47"/>
      <c r="D286" s="44"/>
      <c r="E286" s="44"/>
      <c r="F286" s="44"/>
      <c r="G286" s="44"/>
      <c r="H286" s="44"/>
      <c r="I286" s="44"/>
      <c r="J286" s="45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38"/>
      <c r="AB286" s="44"/>
      <c r="AC286" s="44"/>
      <c r="AD286" s="44"/>
      <c r="AE286" s="44"/>
      <c r="AF286" s="44"/>
      <c r="AG286" s="44"/>
      <c r="AH286" s="44"/>
      <c r="AI286" s="44"/>
      <c r="AJ286" s="46"/>
    </row>
    <row r="287">
      <c r="A287" s="40"/>
      <c r="B287" s="41"/>
      <c r="C287" s="47"/>
      <c r="D287" s="44"/>
      <c r="E287" s="44"/>
      <c r="F287" s="44"/>
      <c r="G287" s="44"/>
      <c r="H287" s="44"/>
      <c r="I287" s="44"/>
      <c r="J287" s="45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38"/>
      <c r="AB287" s="44"/>
      <c r="AC287" s="44"/>
      <c r="AD287" s="44"/>
      <c r="AE287" s="44"/>
      <c r="AF287" s="44"/>
      <c r="AG287" s="44"/>
      <c r="AH287" s="44"/>
      <c r="AI287" s="44"/>
      <c r="AJ287" s="46"/>
    </row>
    <row r="288">
      <c r="A288" s="40"/>
      <c r="B288" s="41"/>
      <c r="C288" s="47"/>
      <c r="D288" s="44"/>
      <c r="E288" s="44"/>
      <c r="F288" s="44"/>
      <c r="G288" s="44"/>
      <c r="H288" s="44"/>
      <c r="I288" s="44"/>
      <c r="J288" s="45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38"/>
      <c r="AB288" s="44"/>
      <c r="AC288" s="44"/>
      <c r="AD288" s="44"/>
      <c r="AE288" s="44"/>
      <c r="AF288" s="44"/>
      <c r="AG288" s="44"/>
      <c r="AH288" s="44"/>
      <c r="AI288" s="44"/>
      <c r="AJ288" s="46"/>
    </row>
    <row r="289">
      <c r="A289" s="40"/>
      <c r="B289" s="41"/>
      <c r="C289" s="47"/>
      <c r="D289" s="44"/>
      <c r="E289" s="44"/>
      <c r="F289" s="44"/>
      <c r="G289" s="44"/>
      <c r="H289" s="44"/>
      <c r="I289" s="44"/>
      <c r="J289" s="45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38"/>
      <c r="AB289" s="44"/>
      <c r="AC289" s="44"/>
      <c r="AD289" s="44"/>
      <c r="AE289" s="44"/>
      <c r="AF289" s="44"/>
      <c r="AG289" s="44"/>
      <c r="AH289" s="44"/>
      <c r="AI289" s="44"/>
      <c r="AJ289" s="46"/>
    </row>
    <row r="290">
      <c r="A290" s="40"/>
      <c r="B290" s="41"/>
      <c r="C290" s="47"/>
      <c r="D290" s="44"/>
      <c r="E290" s="44"/>
      <c r="F290" s="44"/>
      <c r="G290" s="44"/>
      <c r="H290" s="44"/>
      <c r="I290" s="44"/>
      <c r="J290" s="45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38"/>
      <c r="AB290" s="44"/>
      <c r="AC290" s="44"/>
      <c r="AD290" s="44"/>
      <c r="AE290" s="44"/>
      <c r="AF290" s="44"/>
      <c r="AG290" s="44"/>
      <c r="AH290" s="44"/>
      <c r="AI290" s="44"/>
      <c r="AJ290" s="46"/>
    </row>
    <row r="291">
      <c r="A291" s="40"/>
      <c r="B291" s="41"/>
      <c r="C291" s="47"/>
      <c r="D291" s="44"/>
      <c r="E291" s="44"/>
      <c r="F291" s="44"/>
      <c r="G291" s="44"/>
      <c r="H291" s="44"/>
      <c r="I291" s="44"/>
      <c r="J291" s="45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38"/>
      <c r="AB291" s="44"/>
      <c r="AC291" s="44"/>
      <c r="AD291" s="44"/>
      <c r="AE291" s="44"/>
      <c r="AF291" s="44"/>
      <c r="AG291" s="44"/>
      <c r="AH291" s="44"/>
      <c r="AI291" s="44"/>
      <c r="AJ291" s="46"/>
    </row>
    <row r="292">
      <c r="A292" s="40"/>
      <c r="B292" s="41"/>
      <c r="C292" s="47"/>
      <c r="D292" s="44"/>
      <c r="E292" s="44"/>
      <c r="F292" s="44"/>
      <c r="G292" s="44"/>
      <c r="H292" s="44"/>
      <c r="I292" s="44"/>
      <c r="J292" s="45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38"/>
      <c r="AB292" s="44"/>
      <c r="AC292" s="44"/>
      <c r="AD292" s="44"/>
      <c r="AE292" s="44"/>
      <c r="AF292" s="44"/>
      <c r="AG292" s="44"/>
      <c r="AH292" s="44"/>
      <c r="AI292" s="44"/>
      <c r="AJ292" s="46"/>
    </row>
    <row r="293">
      <c r="A293" s="40"/>
      <c r="B293" s="41"/>
      <c r="C293" s="47"/>
      <c r="D293" s="44"/>
      <c r="E293" s="44"/>
      <c r="F293" s="44"/>
      <c r="G293" s="44"/>
      <c r="H293" s="44"/>
      <c r="I293" s="44"/>
      <c r="J293" s="45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38"/>
      <c r="AB293" s="44"/>
      <c r="AC293" s="44"/>
      <c r="AD293" s="44"/>
      <c r="AE293" s="44"/>
      <c r="AF293" s="44"/>
      <c r="AG293" s="44"/>
      <c r="AH293" s="44"/>
      <c r="AI293" s="44"/>
      <c r="AJ293" s="46"/>
    </row>
    <row r="294">
      <c r="A294" s="40"/>
      <c r="B294" s="41"/>
      <c r="C294" s="47"/>
      <c r="D294" s="44"/>
      <c r="E294" s="44"/>
      <c r="F294" s="44"/>
      <c r="G294" s="44"/>
      <c r="H294" s="44"/>
      <c r="I294" s="44"/>
      <c r="J294" s="45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38"/>
      <c r="AB294" s="44"/>
      <c r="AC294" s="44"/>
      <c r="AD294" s="44"/>
      <c r="AE294" s="44"/>
      <c r="AF294" s="44"/>
      <c r="AG294" s="44"/>
      <c r="AH294" s="44"/>
      <c r="AI294" s="44"/>
      <c r="AJ294" s="46"/>
    </row>
    <row r="295">
      <c r="A295" s="40"/>
      <c r="B295" s="41"/>
      <c r="C295" s="47"/>
      <c r="D295" s="44"/>
      <c r="E295" s="44"/>
      <c r="F295" s="44"/>
      <c r="G295" s="44"/>
      <c r="H295" s="44"/>
      <c r="I295" s="44"/>
      <c r="J295" s="45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38"/>
      <c r="AB295" s="44"/>
      <c r="AC295" s="44"/>
      <c r="AD295" s="44"/>
      <c r="AE295" s="44"/>
      <c r="AF295" s="44"/>
      <c r="AG295" s="44"/>
      <c r="AH295" s="44"/>
      <c r="AI295" s="44"/>
      <c r="AJ295" s="46"/>
    </row>
    <row r="296">
      <c r="A296" s="40"/>
      <c r="B296" s="41"/>
      <c r="C296" s="47"/>
      <c r="D296" s="44"/>
      <c r="E296" s="44"/>
      <c r="F296" s="44"/>
      <c r="G296" s="44"/>
      <c r="H296" s="44"/>
      <c r="I296" s="44"/>
      <c r="J296" s="45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38"/>
      <c r="AB296" s="44"/>
      <c r="AC296" s="44"/>
      <c r="AD296" s="44"/>
      <c r="AE296" s="44"/>
      <c r="AF296" s="44"/>
      <c r="AG296" s="44"/>
      <c r="AH296" s="44"/>
      <c r="AI296" s="44"/>
      <c r="AJ296" s="46"/>
    </row>
    <row r="297">
      <c r="A297" s="40"/>
      <c r="B297" s="41"/>
      <c r="C297" s="47"/>
      <c r="D297" s="44"/>
      <c r="E297" s="44"/>
      <c r="F297" s="44"/>
      <c r="G297" s="44"/>
      <c r="H297" s="44"/>
      <c r="I297" s="44"/>
      <c r="J297" s="45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38"/>
      <c r="AB297" s="44"/>
      <c r="AC297" s="44"/>
      <c r="AD297" s="44"/>
      <c r="AE297" s="44"/>
      <c r="AF297" s="44"/>
      <c r="AG297" s="44"/>
      <c r="AH297" s="44"/>
      <c r="AI297" s="44"/>
      <c r="AJ297" s="46"/>
    </row>
    <row r="298">
      <c r="A298" s="40"/>
      <c r="B298" s="41"/>
      <c r="C298" s="47"/>
      <c r="D298" s="44"/>
      <c r="E298" s="44"/>
      <c r="F298" s="44"/>
      <c r="G298" s="44"/>
      <c r="H298" s="44"/>
      <c r="I298" s="44"/>
      <c r="J298" s="45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38"/>
      <c r="AB298" s="44"/>
      <c r="AC298" s="44"/>
      <c r="AD298" s="44"/>
      <c r="AE298" s="44"/>
      <c r="AF298" s="44"/>
      <c r="AG298" s="44"/>
      <c r="AH298" s="44"/>
      <c r="AI298" s="44"/>
      <c r="AJ298" s="46"/>
    </row>
    <row r="299">
      <c r="A299" s="40"/>
      <c r="B299" s="41"/>
      <c r="C299" s="47"/>
      <c r="D299" s="44"/>
      <c r="E299" s="44"/>
      <c r="F299" s="44"/>
      <c r="G299" s="44"/>
      <c r="H299" s="44"/>
      <c r="I299" s="44"/>
      <c r="J299" s="45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38"/>
      <c r="AB299" s="44"/>
      <c r="AC299" s="44"/>
      <c r="AD299" s="44"/>
      <c r="AE299" s="44"/>
      <c r="AF299" s="44"/>
      <c r="AG299" s="44"/>
      <c r="AH299" s="44"/>
      <c r="AI299" s="44"/>
      <c r="AJ299" s="46"/>
    </row>
    <row r="300">
      <c r="A300" s="40"/>
      <c r="B300" s="41"/>
      <c r="C300" s="47"/>
      <c r="D300" s="44"/>
      <c r="E300" s="44"/>
      <c r="F300" s="44"/>
      <c r="G300" s="44"/>
      <c r="H300" s="44"/>
      <c r="I300" s="44"/>
      <c r="J300" s="45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38"/>
      <c r="AB300" s="44"/>
      <c r="AC300" s="44"/>
      <c r="AD300" s="44"/>
      <c r="AE300" s="44"/>
      <c r="AF300" s="44"/>
      <c r="AG300" s="44"/>
      <c r="AH300" s="44"/>
      <c r="AI300" s="44"/>
      <c r="AJ300" s="46"/>
    </row>
    <row r="301">
      <c r="A301" s="40"/>
      <c r="B301" s="41"/>
      <c r="C301" s="47"/>
      <c r="D301" s="44"/>
      <c r="E301" s="44"/>
      <c r="F301" s="44"/>
      <c r="G301" s="44"/>
      <c r="H301" s="44"/>
      <c r="I301" s="44"/>
      <c r="J301" s="45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38"/>
      <c r="AB301" s="44"/>
      <c r="AC301" s="44"/>
      <c r="AD301" s="44"/>
      <c r="AE301" s="44"/>
      <c r="AF301" s="44"/>
      <c r="AG301" s="44"/>
      <c r="AH301" s="44"/>
      <c r="AI301" s="44"/>
      <c r="AJ301" s="46"/>
    </row>
    <row r="302">
      <c r="A302" s="40"/>
      <c r="B302" s="41"/>
      <c r="C302" s="47"/>
      <c r="D302" s="44"/>
      <c r="E302" s="44"/>
      <c r="F302" s="44"/>
      <c r="G302" s="44"/>
      <c r="H302" s="44"/>
      <c r="I302" s="44"/>
      <c r="J302" s="45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38"/>
      <c r="AB302" s="44"/>
      <c r="AC302" s="44"/>
      <c r="AD302" s="44"/>
      <c r="AE302" s="44"/>
      <c r="AF302" s="44"/>
      <c r="AG302" s="44"/>
      <c r="AH302" s="44"/>
      <c r="AI302" s="44"/>
      <c r="AJ302" s="46"/>
    </row>
    <row r="303">
      <c r="A303" s="40"/>
      <c r="B303" s="41"/>
      <c r="C303" s="47"/>
      <c r="D303" s="44"/>
      <c r="E303" s="44"/>
      <c r="F303" s="44"/>
      <c r="G303" s="44"/>
      <c r="H303" s="44"/>
      <c r="I303" s="44"/>
      <c r="J303" s="45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38"/>
      <c r="AB303" s="44"/>
      <c r="AC303" s="44"/>
      <c r="AD303" s="44"/>
      <c r="AE303" s="44"/>
      <c r="AF303" s="44"/>
      <c r="AG303" s="44"/>
      <c r="AH303" s="44"/>
      <c r="AI303" s="44"/>
      <c r="AJ303" s="46"/>
    </row>
    <row r="304">
      <c r="A304" s="40"/>
      <c r="B304" s="41"/>
      <c r="C304" s="47"/>
      <c r="D304" s="44"/>
      <c r="E304" s="44"/>
      <c r="F304" s="44"/>
      <c r="G304" s="44"/>
      <c r="H304" s="44"/>
      <c r="I304" s="44"/>
      <c r="J304" s="45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38"/>
      <c r="AB304" s="44"/>
      <c r="AC304" s="44"/>
      <c r="AD304" s="44"/>
      <c r="AE304" s="44"/>
      <c r="AF304" s="44"/>
      <c r="AG304" s="44"/>
      <c r="AH304" s="44"/>
      <c r="AI304" s="44"/>
      <c r="AJ304" s="46"/>
    </row>
    <row r="305">
      <c r="A305" s="40"/>
      <c r="B305" s="41"/>
      <c r="C305" s="47"/>
      <c r="D305" s="44"/>
      <c r="E305" s="44"/>
      <c r="F305" s="44"/>
      <c r="G305" s="44"/>
      <c r="H305" s="44"/>
      <c r="I305" s="44"/>
      <c r="J305" s="45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38"/>
      <c r="AB305" s="44"/>
      <c r="AC305" s="44"/>
      <c r="AD305" s="44"/>
      <c r="AE305" s="44"/>
      <c r="AF305" s="44"/>
      <c r="AG305" s="44"/>
      <c r="AH305" s="44"/>
      <c r="AI305" s="44"/>
      <c r="AJ305" s="46"/>
    </row>
    <row r="306">
      <c r="A306" s="40"/>
      <c r="B306" s="41"/>
      <c r="C306" s="47"/>
      <c r="D306" s="44"/>
      <c r="E306" s="44"/>
      <c r="F306" s="44"/>
      <c r="G306" s="44"/>
      <c r="H306" s="44"/>
      <c r="I306" s="44"/>
      <c r="J306" s="45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38"/>
      <c r="AB306" s="44"/>
      <c r="AC306" s="44"/>
      <c r="AD306" s="44"/>
      <c r="AE306" s="44"/>
      <c r="AF306" s="44"/>
      <c r="AG306" s="44"/>
      <c r="AH306" s="44"/>
      <c r="AI306" s="44"/>
      <c r="AJ306" s="46"/>
    </row>
    <row r="307">
      <c r="A307" s="40"/>
      <c r="B307" s="41"/>
      <c r="C307" s="47"/>
      <c r="D307" s="44"/>
      <c r="E307" s="44"/>
      <c r="F307" s="44"/>
      <c r="G307" s="44"/>
      <c r="H307" s="44"/>
      <c r="I307" s="44"/>
      <c r="J307" s="45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38"/>
      <c r="AB307" s="44"/>
      <c r="AC307" s="44"/>
      <c r="AD307" s="44"/>
      <c r="AE307" s="44"/>
      <c r="AF307" s="44"/>
      <c r="AG307" s="44"/>
      <c r="AH307" s="44"/>
      <c r="AI307" s="44"/>
      <c r="AJ307" s="46"/>
    </row>
    <row r="308">
      <c r="A308" s="40"/>
      <c r="B308" s="41"/>
      <c r="C308" s="47"/>
      <c r="D308" s="44"/>
      <c r="E308" s="44"/>
      <c r="F308" s="44"/>
      <c r="G308" s="44"/>
      <c r="H308" s="44"/>
      <c r="I308" s="44"/>
      <c r="J308" s="45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38"/>
      <c r="AB308" s="44"/>
      <c r="AC308" s="44"/>
      <c r="AD308" s="44"/>
      <c r="AE308" s="44"/>
      <c r="AF308" s="44"/>
      <c r="AG308" s="44"/>
      <c r="AH308" s="44"/>
      <c r="AI308" s="44"/>
      <c r="AJ308" s="46"/>
    </row>
    <row r="309">
      <c r="A309" s="40"/>
      <c r="B309" s="41"/>
      <c r="C309" s="47"/>
      <c r="D309" s="44"/>
      <c r="E309" s="44"/>
      <c r="F309" s="44"/>
      <c r="G309" s="44"/>
      <c r="H309" s="44"/>
      <c r="I309" s="44"/>
      <c r="J309" s="45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38"/>
      <c r="AB309" s="44"/>
      <c r="AC309" s="44"/>
      <c r="AD309" s="44"/>
      <c r="AE309" s="44"/>
      <c r="AF309" s="44"/>
      <c r="AG309" s="44"/>
      <c r="AH309" s="44"/>
      <c r="AI309" s="44"/>
      <c r="AJ309" s="46"/>
    </row>
    <row r="310">
      <c r="A310" s="40"/>
      <c r="B310" s="41"/>
      <c r="C310" s="47"/>
      <c r="D310" s="44"/>
      <c r="E310" s="44"/>
      <c r="F310" s="44"/>
      <c r="G310" s="44"/>
      <c r="H310" s="44"/>
      <c r="I310" s="44"/>
      <c r="J310" s="45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38"/>
      <c r="AB310" s="44"/>
      <c r="AC310" s="44"/>
      <c r="AD310" s="44"/>
      <c r="AE310" s="44"/>
      <c r="AF310" s="44"/>
      <c r="AG310" s="44"/>
      <c r="AH310" s="44"/>
      <c r="AI310" s="44"/>
      <c r="AJ310" s="46"/>
    </row>
    <row r="311">
      <c r="A311" s="40"/>
      <c r="B311" s="41"/>
      <c r="C311" s="47"/>
      <c r="D311" s="44"/>
      <c r="E311" s="44"/>
      <c r="F311" s="44"/>
      <c r="G311" s="44"/>
      <c r="H311" s="44"/>
      <c r="I311" s="44"/>
      <c r="J311" s="45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38"/>
      <c r="AB311" s="44"/>
      <c r="AC311" s="44"/>
      <c r="AD311" s="44"/>
      <c r="AE311" s="44"/>
      <c r="AF311" s="44"/>
      <c r="AG311" s="44"/>
      <c r="AH311" s="44"/>
      <c r="AI311" s="44"/>
      <c r="AJ311" s="46"/>
    </row>
    <row r="312">
      <c r="A312" s="40"/>
      <c r="B312" s="41"/>
      <c r="C312" s="47"/>
      <c r="D312" s="44"/>
      <c r="E312" s="44"/>
      <c r="F312" s="44"/>
      <c r="G312" s="44"/>
      <c r="H312" s="44"/>
      <c r="I312" s="44"/>
      <c r="J312" s="45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38"/>
      <c r="AB312" s="44"/>
      <c r="AC312" s="44"/>
      <c r="AD312" s="44"/>
      <c r="AE312" s="44"/>
      <c r="AF312" s="44"/>
      <c r="AG312" s="44"/>
      <c r="AH312" s="44"/>
      <c r="AI312" s="44"/>
      <c r="AJ312" s="46"/>
    </row>
    <row r="313">
      <c r="A313" s="40"/>
      <c r="B313" s="41"/>
      <c r="C313" s="47"/>
      <c r="D313" s="44"/>
      <c r="E313" s="44"/>
      <c r="F313" s="44"/>
      <c r="G313" s="44"/>
      <c r="H313" s="44"/>
      <c r="I313" s="44"/>
      <c r="J313" s="45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38"/>
      <c r="AB313" s="44"/>
      <c r="AC313" s="44"/>
      <c r="AD313" s="44"/>
      <c r="AE313" s="44"/>
      <c r="AF313" s="44"/>
      <c r="AG313" s="44"/>
      <c r="AH313" s="44"/>
      <c r="AI313" s="44"/>
      <c r="AJ313" s="46"/>
    </row>
    <row r="314">
      <c r="A314" s="40"/>
      <c r="B314" s="41"/>
      <c r="C314" s="47"/>
      <c r="D314" s="44"/>
      <c r="E314" s="44"/>
      <c r="F314" s="44"/>
      <c r="G314" s="44"/>
      <c r="H314" s="44"/>
      <c r="I314" s="44"/>
      <c r="J314" s="45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38"/>
      <c r="AB314" s="44"/>
      <c r="AC314" s="44"/>
      <c r="AD314" s="44"/>
      <c r="AE314" s="44"/>
      <c r="AF314" s="44"/>
      <c r="AG314" s="44"/>
      <c r="AH314" s="44"/>
      <c r="AI314" s="44"/>
      <c r="AJ314" s="46"/>
    </row>
    <row r="315">
      <c r="A315" s="40"/>
      <c r="B315" s="41"/>
      <c r="C315" s="47"/>
      <c r="D315" s="44"/>
      <c r="E315" s="44"/>
      <c r="F315" s="44"/>
      <c r="G315" s="44"/>
      <c r="H315" s="44"/>
      <c r="I315" s="44"/>
      <c r="J315" s="45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38"/>
      <c r="AB315" s="44"/>
      <c r="AC315" s="44"/>
      <c r="AD315" s="44"/>
      <c r="AE315" s="44"/>
      <c r="AF315" s="44"/>
      <c r="AG315" s="44"/>
      <c r="AH315" s="44"/>
      <c r="AI315" s="44"/>
      <c r="AJ315" s="46"/>
    </row>
    <row r="316">
      <c r="A316" s="40"/>
      <c r="B316" s="41"/>
      <c r="C316" s="47"/>
      <c r="D316" s="44"/>
      <c r="E316" s="44"/>
      <c r="F316" s="44"/>
      <c r="G316" s="44"/>
      <c r="H316" s="44"/>
      <c r="I316" s="44"/>
      <c r="J316" s="45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38"/>
      <c r="AB316" s="44"/>
      <c r="AC316" s="44"/>
      <c r="AD316" s="44"/>
      <c r="AE316" s="44"/>
      <c r="AF316" s="44"/>
      <c r="AG316" s="44"/>
      <c r="AH316" s="44"/>
      <c r="AI316" s="44"/>
      <c r="AJ316" s="46"/>
    </row>
    <row r="317">
      <c r="A317" s="40"/>
      <c r="B317" s="41"/>
      <c r="C317" s="47"/>
      <c r="D317" s="44"/>
      <c r="E317" s="44"/>
      <c r="F317" s="44"/>
      <c r="G317" s="44"/>
      <c r="H317" s="44"/>
      <c r="I317" s="44"/>
      <c r="J317" s="45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38"/>
      <c r="AB317" s="44"/>
      <c r="AC317" s="44"/>
      <c r="AD317" s="44"/>
      <c r="AE317" s="44"/>
      <c r="AF317" s="44"/>
      <c r="AG317" s="44"/>
      <c r="AH317" s="44"/>
      <c r="AI317" s="44"/>
      <c r="AJ317" s="46"/>
    </row>
    <row r="318">
      <c r="A318" s="40"/>
      <c r="B318" s="41"/>
      <c r="C318" s="47"/>
      <c r="D318" s="44"/>
      <c r="E318" s="44"/>
      <c r="F318" s="44"/>
      <c r="G318" s="44"/>
      <c r="H318" s="44"/>
      <c r="I318" s="44"/>
      <c r="J318" s="45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38"/>
      <c r="AB318" s="44"/>
      <c r="AC318" s="44"/>
      <c r="AD318" s="44"/>
      <c r="AE318" s="44"/>
      <c r="AF318" s="44"/>
      <c r="AG318" s="44"/>
      <c r="AH318" s="44"/>
      <c r="AI318" s="44"/>
      <c r="AJ318" s="46"/>
    </row>
    <row r="319">
      <c r="A319" s="40"/>
      <c r="B319" s="41"/>
      <c r="C319" s="47"/>
      <c r="D319" s="44"/>
      <c r="E319" s="44"/>
      <c r="F319" s="44"/>
      <c r="G319" s="44"/>
      <c r="H319" s="44"/>
      <c r="I319" s="44"/>
      <c r="J319" s="45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38"/>
      <c r="AB319" s="44"/>
      <c r="AC319" s="44"/>
      <c r="AD319" s="44"/>
      <c r="AE319" s="44"/>
      <c r="AF319" s="44"/>
      <c r="AG319" s="44"/>
      <c r="AH319" s="44"/>
      <c r="AI319" s="44"/>
      <c r="AJ319" s="46"/>
    </row>
    <row r="320">
      <c r="A320" s="40"/>
      <c r="B320" s="41"/>
      <c r="C320" s="47"/>
      <c r="D320" s="44"/>
      <c r="E320" s="44"/>
      <c r="F320" s="44"/>
      <c r="G320" s="44"/>
      <c r="H320" s="44"/>
      <c r="I320" s="44"/>
      <c r="J320" s="45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38"/>
      <c r="AB320" s="44"/>
      <c r="AC320" s="44"/>
      <c r="AD320" s="44"/>
      <c r="AE320" s="44"/>
      <c r="AF320" s="44"/>
      <c r="AG320" s="44"/>
      <c r="AH320" s="44"/>
      <c r="AI320" s="44"/>
      <c r="AJ320" s="46"/>
    </row>
    <row r="321">
      <c r="A321" s="40"/>
      <c r="B321" s="41"/>
      <c r="C321" s="47"/>
      <c r="D321" s="44"/>
      <c r="E321" s="44"/>
      <c r="F321" s="44"/>
      <c r="G321" s="44"/>
      <c r="H321" s="44"/>
      <c r="I321" s="44"/>
      <c r="J321" s="45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38"/>
      <c r="AB321" s="44"/>
      <c r="AC321" s="44"/>
      <c r="AD321" s="44"/>
      <c r="AE321" s="44"/>
      <c r="AF321" s="44"/>
      <c r="AG321" s="44"/>
      <c r="AH321" s="44"/>
      <c r="AI321" s="44"/>
      <c r="AJ321" s="46"/>
    </row>
    <row r="322">
      <c r="A322" s="40"/>
      <c r="B322" s="41"/>
      <c r="C322" s="47"/>
      <c r="D322" s="44"/>
      <c r="E322" s="44"/>
      <c r="F322" s="44"/>
      <c r="G322" s="44"/>
      <c r="H322" s="44"/>
      <c r="I322" s="44"/>
      <c r="J322" s="45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38"/>
      <c r="AB322" s="44"/>
      <c r="AC322" s="44"/>
      <c r="AD322" s="44"/>
      <c r="AE322" s="44"/>
      <c r="AF322" s="44"/>
      <c r="AG322" s="44"/>
      <c r="AH322" s="44"/>
      <c r="AI322" s="44"/>
      <c r="AJ322" s="46"/>
    </row>
    <row r="323">
      <c r="A323" s="40"/>
      <c r="B323" s="41"/>
      <c r="C323" s="47"/>
      <c r="D323" s="44"/>
      <c r="E323" s="44"/>
      <c r="F323" s="44"/>
      <c r="G323" s="44"/>
      <c r="H323" s="44"/>
      <c r="I323" s="44"/>
      <c r="J323" s="45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38"/>
      <c r="AB323" s="44"/>
      <c r="AC323" s="44"/>
      <c r="AD323" s="44"/>
      <c r="AE323" s="44"/>
      <c r="AF323" s="44"/>
      <c r="AG323" s="44"/>
      <c r="AH323" s="44"/>
      <c r="AI323" s="44"/>
      <c r="AJ323" s="46"/>
    </row>
    <row r="324">
      <c r="A324" s="40"/>
      <c r="B324" s="41"/>
      <c r="C324" s="47"/>
      <c r="D324" s="44"/>
      <c r="E324" s="44"/>
      <c r="F324" s="44"/>
      <c r="G324" s="44"/>
      <c r="H324" s="44"/>
      <c r="I324" s="44"/>
      <c r="J324" s="45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38"/>
      <c r="AB324" s="44"/>
      <c r="AC324" s="44"/>
      <c r="AD324" s="44"/>
      <c r="AE324" s="44"/>
      <c r="AF324" s="44"/>
      <c r="AG324" s="44"/>
      <c r="AH324" s="44"/>
      <c r="AI324" s="44"/>
      <c r="AJ324" s="46"/>
    </row>
    <row r="325">
      <c r="A325" s="40"/>
      <c r="B325" s="41"/>
      <c r="C325" s="47"/>
      <c r="D325" s="44"/>
      <c r="E325" s="44"/>
      <c r="F325" s="44"/>
      <c r="G325" s="44"/>
      <c r="H325" s="44"/>
      <c r="I325" s="44"/>
      <c r="J325" s="45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38"/>
      <c r="AB325" s="44"/>
      <c r="AC325" s="44"/>
      <c r="AD325" s="44"/>
      <c r="AE325" s="44"/>
      <c r="AF325" s="44"/>
      <c r="AG325" s="44"/>
      <c r="AH325" s="44"/>
      <c r="AI325" s="44"/>
      <c r="AJ325" s="46"/>
    </row>
    <row r="326">
      <c r="A326" s="40"/>
      <c r="B326" s="41"/>
      <c r="C326" s="47"/>
      <c r="D326" s="44"/>
      <c r="E326" s="44"/>
      <c r="F326" s="44"/>
      <c r="G326" s="44"/>
      <c r="H326" s="44"/>
      <c r="I326" s="44"/>
      <c r="J326" s="45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38"/>
      <c r="AB326" s="44"/>
      <c r="AC326" s="44"/>
      <c r="AD326" s="44"/>
      <c r="AE326" s="44"/>
      <c r="AF326" s="44"/>
      <c r="AG326" s="44"/>
      <c r="AH326" s="44"/>
      <c r="AI326" s="44"/>
      <c r="AJ326" s="46"/>
    </row>
    <row r="327">
      <c r="A327" s="40"/>
      <c r="B327" s="41"/>
      <c r="C327" s="47"/>
      <c r="D327" s="44"/>
      <c r="E327" s="44"/>
      <c r="F327" s="44"/>
      <c r="G327" s="44"/>
      <c r="H327" s="44"/>
      <c r="I327" s="44"/>
      <c r="J327" s="45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38"/>
      <c r="AB327" s="44"/>
      <c r="AC327" s="44"/>
      <c r="AD327" s="44"/>
      <c r="AE327" s="44"/>
      <c r="AF327" s="44"/>
      <c r="AG327" s="44"/>
      <c r="AH327" s="44"/>
      <c r="AI327" s="44"/>
      <c r="AJ327" s="46"/>
    </row>
    <row r="328">
      <c r="A328" s="40"/>
      <c r="B328" s="41"/>
      <c r="C328" s="47"/>
      <c r="D328" s="44"/>
      <c r="E328" s="44"/>
      <c r="F328" s="44"/>
      <c r="G328" s="44"/>
      <c r="H328" s="44"/>
      <c r="I328" s="44"/>
      <c r="J328" s="45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38"/>
      <c r="AB328" s="44"/>
      <c r="AC328" s="44"/>
      <c r="AD328" s="44"/>
      <c r="AE328" s="44"/>
      <c r="AF328" s="44"/>
      <c r="AG328" s="44"/>
      <c r="AH328" s="44"/>
      <c r="AI328" s="44"/>
      <c r="AJ328" s="46"/>
    </row>
    <row r="329">
      <c r="A329" s="40"/>
      <c r="B329" s="41"/>
      <c r="C329" s="47"/>
      <c r="D329" s="44"/>
      <c r="E329" s="44"/>
      <c r="F329" s="44"/>
      <c r="G329" s="44"/>
      <c r="H329" s="44"/>
      <c r="I329" s="44"/>
      <c r="J329" s="45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38"/>
      <c r="AB329" s="44"/>
      <c r="AC329" s="44"/>
      <c r="AD329" s="44"/>
      <c r="AE329" s="44"/>
      <c r="AF329" s="44"/>
      <c r="AG329" s="44"/>
      <c r="AH329" s="44"/>
      <c r="AI329" s="44"/>
      <c r="AJ329" s="46"/>
    </row>
    <row r="330">
      <c r="A330" s="40"/>
      <c r="B330" s="41"/>
      <c r="C330" s="47"/>
      <c r="D330" s="44"/>
      <c r="E330" s="44"/>
      <c r="F330" s="44"/>
      <c r="G330" s="44"/>
      <c r="H330" s="44"/>
      <c r="I330" s="44"/>
      <c r="J330" s="45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38"/>
      <c r="AB330" s="44"/>
      <c r="AC330" s="44"/>
      <c r="AD330" s="44"/>
      <c r="AE330" s="44"/>
      <c r="AF330" s="44"/>
      <c r="AG330" s="44"/>
      <c r="AH330" s="44"/>
      <c r="AI330" s="44"/>
      <c r="AJ330" s="46"/>
    </row>
    <row r="331">
      <c r="A331" s="40"/>
      <c r="B331" s="41"/>
      <c r="C331" s="47"/>
      <c r="D331" s="44"/>
      <c r="E331" s="44"/>
      <c r="F331" s="44"/>
      <c r="G331" s="44"/>
      <c r="H331" s="44"/>
      <c r="I331" s="44"/>
      <c r="J331" s="45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38"/>
      <c r="AB331" s="44"/>
      <c r="AC331" s="44"/>
      <c r="AD331" s="44"/>
      <c r="AE331" s="44"/>
      <c r="AF331" s="44"/>
      <c r="AG331" s="44"/>
      <c r="AH331" s="44"/>
      <c r="AI331" s="44"/>
      <c r="AJ331" s="46"/>
    </row>
    <row r="332">
      <c r="A332" s="40"/>
      <c r="B332" s="41"/>
      <c r="C332" s="47"/>
      <c r="D332" s="44"/>
      <c r="E332" s="44"/>
      <c r="F332" s="44"/>
      <c r="G332" s="44"/>
      <c r="H332" s="44"/>
      <c r="I332" s="44"/>
      <c r="J332" s="45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38"/>
      <c r="AB332" s="44"/>
      <c r="AC332" s="44"/>
      <c r="AD332" s="44"/>
      <c r="AE332" s="44"/>
      <c r="AF332" s="44"/>
      <c r="AG332" s="44"/>
      <c r="AH332" s="44"/>
      <c r="AI332" s="44"/>
      <c r="AJ332" s="46"/>
    </row>
    <row r="333">
      <c r="A333" s="40"/>
      <c r="B333" s="41"/>
      <c r="C333" s="47"/>
      <c r="D333" s="44"/>
      <c r="E333" s="44"/>
      <c r="F333" s="44"/>
      <c r="G333" s="44"/>
      <c r="H333" s="44"/>
      <c r="I333" s="44"/>
      <c r="J333" s="45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38"/>
      <c r="AB333" s="44"/>
      <c r="AC333" s="44"/>
      <c r="AD333" s="44"/>
      <c r="AE333" s="44"/>
      <c r="AF333" s="44"/>
      <c r="AG333" s="44"/>
      <c r="AH333" s="44"/>
      <c r="AI333" s="44"/>
      <c r="AJ333" s="46"/>
    </row>
    <row r="334">
      <c r="A334" s="40"/>
      <c r="B334" s="41"/>
      <c r="C334" s="47"/>
      <c r="D334" s="44"/>
      <c r="E334" s="44"/>
      <c r="F334" s="44"/>
      <c r="G334" s="44"/>
      <c r="H334" s="44"/>
      <c r="I334" s="44"/>
      <c r="J334" s="45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38"/>
      <c r="AB334" s="44"/>
      <c r="AC334" s="44"/>
      <c r="AD334" s="44"/>
      <c r="AE334" s="44"/>
      <c r="AF334" s="44"/>
      <c r="AG334" s="44"/>
      <c r="AH334" s="44"/>
      <c r="AI334" s="44"/>
      <c r="AJ334" s="46"/>
    </row>
    <row r="335">
      <c r="A335" s="40"/>
      <c r="B335" s="41"/>
      <c r="C335" s="47"/>
      <c r="D335" s="44"/>
      <c r="E335" s="44"/>
      <c r="F335" s="44"/>
      <c r="G335" s="44"/>
      <c r="H335" s="44"/>
      <c r="I335" s="44"/>
      <c r="J335" s="45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38"/>
      <c r="AB335" s="44"/>
      <c r="AC335" s="44"/>
      <c r="AD335" s="44"/>
      <c r="AE335" s="44"/>
      <c r="AF335" s="44"/>
      <c r="AG335" s="44"/>
      <c r="AH335" s="44"/>
      <c r="AI335" s="44"/>
      <c r="AJ335" s="46"/>
    </row>
    <row r="336">
      <c r="A336" s="40"/>
      <c r="B336" s="41"/>
      <c r="C336" s="47"/>
      <c r="D336" s="44"/>
      <c r="E336" s="44"/>
      <c r="F336" s="44"/>
      <c r="G336" s="44"/>
      <c r="H336" s="44"/>
      <c r="I336" s="44"/>
      <c r="J336" s="45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38"/>
      <c r="AB336" s="44"/>
      <c r="AC336" s="44"/>
      <c r="AD336" s="44"/>
      <c r="AE336" s="44"/>
      <c r="AF336" s="44"/>
      <c r="AG336" s="44"/>
      <c r="AH336" s="44"/>
      <c r="AI336" s="44"/>
      <c r="AJ336" s="46"/>
    </row>
    <row r="337">
      <c r="A337" s="40"/>
      <c r="B337" s="41"/>
      <c r="C337" s="47"/>
      <c r="D337" s="44"/>
      <c r="E337" s="44"/>
      <c r="F337" s="44"/>
      <c r="G337" s="44"/>
      <c r="H337" s="44"/>
      <c r="I337" s="44"/>
      <c r="J337" s="45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38"/>
      <c r="AB337" s="44"/>
      <c r="AC337" s="44"/>
      <c r="AD337" s="44"/>
      <c r="AE337" s="44"/>
      <c r="AF337" s="44"/>
      <c r="AG337" s="44"/>
      <c r="AH337" s="44"/>
      <c r="AI337" s="44"/>
      <c r="AJ337" s="46"/>
    </row>
    <row r="338">
      <c r="A338" s="40"/>
      <c r="B338" s="41"/>
      <c r="C338" s="47"/>
      <c r="D338" s="44"/>
      <c r="E338" s="44"/>
      <c r="F338" s="44"/>
      <c r="G338" s="44"/>
      <c r="H338" s="44"/>
      <c r="I338" s="44"/>
      <c r="J338" s="45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38"/>
      <c r="AB338" s="44"/>
      <c r="AC338" s="44"/>
      <c r="AD338" s="44"/>
      <c r="AE338" s="44"/>
      <c r="AF338" s="44"/>
      <c r="AG338" s="44"/>
      <c r="AH338" s="44"/>
      <c r="AI338" s="44"/>
      <c r="AJ338" s="46"/>
    </row>
    <row r="339">
      <c r="A339" s="40"/>
      <c r="B339" s="41"/>
      <c r="C339" s="47"/>
      <c r="D339" s="44"/>
      <c r="E339" s="44"/>
      <c r="F339" s="44"/>
      <c r="G339" s="44"/>
      <c r="H339" s="44"/>
      <c r="I339" s="44"/>
      <c r="J339" s="45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38"/>
      <c r="AB339" s="44"/>
      <c r="AC339" s="44"/>
      <c r="AD339" s="44"/>
      <c r="AE339" s="44"/>
      <c r="AF339" s="44"/>
      <c r="AG339" s="44"/>
      <c r="AH339" s="44"/>
      <c r="AI339" s="44"/>
      <c r="AJ339" s="46"/>
    </row>
    <row r="340">
      <c r="A340" s="40"/>
      <c r="B340" s="41"/>
      <c r="C340" s="47"/>
      <c r="D340" s="44"/>
      <c r="E340" s="44"/>
      <c r="F340" s="44"/>
      <c r="G340" s="44"/>
      <c r="H340" s="44"/>
      <c r="I340" s="44"/>
      <c r="J340" s="45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38"/>
      <c r="AB340" s="44"/>
      <c r="AC340" s="44"/>
      <c r="AD340" s="44"/>
      <c r="AE340" s="44"/>
      <c r="AF340" s="44"/>
      <c r="AG340" s="44"/>
      <c r="AH340" s="44"/>
      <c r="AI340" s="44"/>
      <c r="AJ340" s="46"/>
    </row>
    <row r="341">
      <c r="A341" s="40"/>
      <c r="B341" s="41"/>
      <c r="C341" s="47"/>
      <c r="D341" s="44"/>
      <c r="E341" s="44"/>
      <c r="F341" s="44"/>
      <c r="G341" s="44"/>
      <c r="H341" s="44"/>
      <c r="I341" s="44"/>
      <c r="J341" s="45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38"/>
      <c r="AB341" s="44"/>
      <c r="AC341" s="44"/>
      <c r="AD341" s="44"/>
      <c r="AE341" s="44"/>
      <c r="AF341" s="44"/>
      <c r="AG341" s="44"/>
      <c r="AH341" s="44"/>
      <c r="AI341" s="44"/>
      <c r="AJ341" s="46"/>
    </row>
    <row r="342">
      <c r="A342" s="40"/>
      <c r="B342" s="41"/>
      <c r="C342" s="47"/>
      <c r="D342" s="44"/>
      <c r="E342" s="44"/>
      <c r="F342" s="44"/>
      <c r="G342" s="44"/>
      <c r="H342" s="44"/>
      <c r="I342" s="44"/>
      <c r="J342" s="45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38"/>
      <c r="AB342" s="44"/>
      <c r="AC342" s="44"/>
      <c r="AD342" s="44"/>
      <c r="AE342" s="44"/>
      <c r="AF342" s="44"/>
      <c r="AG342" s="44"/>
      <c r="AH342" s="44"/>
      <c r="AI342" s="44"/>
      <c r="AJ342" s="46"/>
    </row>
    <row r="343">
      <c r="A343" s="40"/>
      <c r="B343" s="41"/>
      <c r="C343" s="47"/>
      <c r="D343" s="44"/>
      <c r="E343" s="44"/>
      <c r="F343" s="44"/>
      <c r="G343" s="44"/>
      <c r="H343" s="44"/>
      <c r="I343" s="44"/>
      <c r="J343" s="45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38"/>
      <c r="AB343" s="44"/>
      <c r="AC343" s="44"/>
      <c r="AD343" s="44"/>
      <c r="AE343" s="44"/>
      <c r="AF343" s="44"/>
      <c r="AG343" s="44"/>
      <c r="AH343" s="44"/>
      <c r="AI343" s="44"/>
      <c r="AJ343" s="46"/>
    </row>
    <row r="344">
      <c r="A344" s="40"/>
      <c r="B344" s="41"/>
      <c r="C344" s="47"/>
      <c r="D344" s="44"/>
      <c r="E344" s="44"/>
      <c r="F344" s="44"/>
      <c r="G344" s="44"/>
      <c r="H344" s="44"/>
      <c r="I344" s="44"/>
      <c r="J344" s="45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38"/>
      <c r="AB344" s="44"/>
      <c r="AC344" s="44"/>
      <c r="AD344" s="44"/>
      <c r="AE344" s="44"/>
      <c r="AF344" s="44"/>
      <c r="AG344" s="44"/>
      <c r="AH344" s="44"/>
      <c r="AI344" s="44"/>
      <c r="AJ344" s="46"/>
    </row>
    <row r="345">
      <c r="A345" s="40"/>
      <c r="B345" s="41"/>
      <c r="C345" s="47"/>
      <c r="D345" s="44"/>
      <c r="E345" s="44"/>
      <c r="F345" s="44"/>
      <c r="G345" s="44"/>
      <c r="H345" s="44"/>
      <c r="I345" s="44"/>
      <c r="J345" s="45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38"/>
      <c r="AB345" s="44"/>
      <c r="AC345" s="44"/>
      <c r="AD345" s="44"/>
      <c r="AE345" s="44"/>
      <c r="AF345" s="44"/>
      <c r="AG345" s="44"/>
      <c r="AH345" s="44"/>
      <c r="AI345" s="44"/>
      <c r="AJ345" s="46"/>
    </row>
    <row r="346">
      <c r="A346" s="40"/>
      <c r="B346" s="41"/>
      <c r="C346" s="47"/>
      <c r="D346" s="44"/>
      <c r="E346" s="44"/>
      <c r="F346" s="44"/>
      <c r="G346" s="44"/>
      <c r="H346" s="44"/>
      <c r="I346" s="44"/>
      <c r="J346" s="45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38"/>
      <c r="AB346" s="44"/>
      <c r="AC346" s="44"/>
      <c r="AD346" s="44"/>
      <c r="AE346" s="44"/>
      <c r="AF346" s="44"/>
      <c r="AG346" s="44"/>
      <c r="AH346" s="44"/>
      <c r="AI346" s="44"/>
      <c r="AJ346" s="46"/>
    </row>
    <row r="347">
      <c r="A347" s="40"/>
      <c r="B347" s="41"/>
      <c r="C347" s="47"/>
      <c r="D347" s="44"/>
      <c r="E347" s="44"/>
      <c r="F347" s="44"/>
      <c r="G347" s="44"/>
      <c r="H347" s="44"/>
      <c r="I347" s="44"/>
      <c r="J347" s="45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38"/>
      <c r="AB347" s="44"/>
      <c r="AC347" s="44"/>
      <c r="AD347" s="44"/>
      <c r="AE347" s="44"/>
      <c r="AF347" s="44"/>
      <c r="AG347" s="44"/>
      <c r="AH347" s="44"/>
      <c r="AI347" s="44"/>
      <c r="AJ347" s="46"/>
    </row>
    <row r="348">
      <c r="A348" s="40"/>
      <c r="B348" s="41"/>
      <c r="C348" s="47"/>
      <c r="D348" s="44"/>
      <c r="E348" s="44"/>
      <c r="F348" s="44"/>
      <c r="G348" s="44"/>
      <c r="H348" s="44"/>
      <c r="I348" s="44"/>
      <c r="J348" s="45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38"/>
      <c r="AB348" s="44"/>
      <c r="AC348" s="44"/>
      <c r="AD348" s="44"/>
      <c r="AE348" s="44"/>
      <c r="AF348" s="44"/>
      <c r="AG348" s="44"/>
      <c r="AH348" s="44"/>
      <c r="AI348" s="44"/>
      <c r="AJ348" s="46"/>
    </row>
    <row r="349">
      <c r="A349" s="40"/>
      <c r="B349" s="41"/>
      <c r="C349" s="47"/>
      <c r="D349" s="44"/>
      <c r="E349" s="44"/>
      <c r="F349" s="44"/>
      <c r="G349" s="44"/>
      <c r="H349" s="44"/>
      <c r="I349" s="44"/>
      <c r="J349" s="45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38"/>
      <c r="AB349" s="44"/>
      <c r="AC349" s="44"/>
      <c r="AD349" s="44"/>
      <c r="AE349" s="44"/>
      <c r="AF349" s="44"/>
      <c r="AG349" s="44"/>
      <c r="AH349" s="44"/>
      <c r="AI349" s="44"/>
      <c r="AJ349" s="46"/>
    </row>
    <row r="350">
      <c r="A350" s="40"/>
      <c r="B350" s="41"/>
      <c r="C350" s="47"/>
      <c r="D350" s="44"/>
      <c r="E350" s="44"/>
      <c r="F350" s="44"/>
      <c r="G350" s="44"/>
      <c r="H350" s="44"/>
      <c r="I350" s="44"/>
      <c r="J350" s="45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38"/>
      <c r="AB350" s="44"/>
      <c r="AC350" s="44"/>
      <c r="AD350" s="44"/>
      <c r="AE350" s="44"/>
      <c r="AF350" s="44"/>
      <c r="AG350" s="44"/>
      <c r="AH350" s="44"/>
      <c r="AI350" s="44"/>
      <c r="AJ350" s="46"/>
    </row>
    <row r="351">
      <c r="A351" s="40"/>
      <c r="B351" s="41"/>
      <c r="C351" s="47"/>
      <c r="D351" s="44"/>
      <c r="E351" s="44"/>
      <c r="F351" s="44"/>
      <c r="G351" s="44"/>
      <c r="H351" s="44"/>
      <c r="I351" s="44"/>
      <c r="J351" s="45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38"/>
      <c r="AB351" s="44"/>
      <c r="AC351" s="44"/>
      <c r="AD351" s="44"/>
      <c r="AE351" s="44"/>
      <c r="AF351" s="44"/>
      <c r="AG351" s="44"/>
      <c r="AH351" s="44"/>
      <c r="AI351" s="44"/>
      <c r="AJ351" s="46"/>
    </row>
    <row r="352">
      <c r="A352" s="40"/>
      <c r="B352" s="41"/>
      <c r="C352" s="47"/>
      <c r="D352" s="44"/>
      <c r="E352" s="44"/>
      <c r="F352" s="44"/>
      <c r="G352" s="44"/>
      <c r="H352" s="44"/>
      <c r="I352" s="44"/>
      <c r="J352" s="45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38"/>
      <c r="AB352" s="44"/>
      <c r="AC352" s="44"/>
      <c r="AD352" s="44"/>
      <c r="AE352" s="44"/>
      <c r="AF352" s="44"/>
      <c r="AG352" s="44"/>
      <c r="AH352" s="44"/>
      <c r="AI352" s="44"/>
      <c r="AJ352" s="46"/>
    </row>
    <row r="353">
      <c r="A353" s="40"/>
      <c r="B353" s="41"/>
      <c r="C353" s="47"/>
      <c r="D353" s="44"/>
      <c r="E353" s="44"/>
      <c r="F353" s="44"/>
      <c r="G353" s="44"/>
      <c r="H353" s="44"/>
      <c r="I353" s="44"/>
      <c r="J353" s="45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38"/>
      <c r="AB353" s="44"/>
      <c r="AC353" s="44"/>
      <c r="AD353" s="44"/>
      <c r="AE353" s="44"/>
      <c r="AF353" s="44"/>
      <c r="AG353" s="44"/>
      <c r="AH353" s="44"/>
      <c r="AI353" s="44"/>
      <c r="AJ353" s="46"/>
    </row>
    <row r="354">
      <c r="A354" s="40"/>
      <c r="B354" s="41"/>
      <c r="C354" s="47"/>
      <c r="D354" s="44"/>
      <c r="E354" s="44"/>
      <c r="F354" s="44"/>
      <c r="G354" s="44"/>
      <c r="H354" s="44"/>
      <c r="I354" s="44"/>
      <c r="J354" s="45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38"/>
      <c r="AB354" s="44"/>
      <c r="AC354" s="44"/>
      <c r="AD354" s="44"/>
      <c r="AE354" s="44"/>
      <c r="AF354" s="44"/>
      <c r="AG354" s="44"/>
      <c r="AH354" s="44"/>
      <c r="AI354" s="44"/>
      <c r="AJ354" s="46"/>
    </row>
    <row r="355">
      <c r="A355" s="40"/>
      <c r="B355" s="41"/>
      <c r="C355" s="47"/>
      <c r="D355" s="44"/>
      <c r="E355" s="44"/>
      <c r="F355" s="44"/>
      <c r="G355" s="44"/>
      <c r="H355" s="44"/>
      <c r="I355" s="44"/>
      <c r="J355" s="45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38"/>
      <c r="AB355" s="44"/>
      <c r="AC355" s="44"/>
      <c r="AD355" s="44"/>
      <c r="AE355" s="44"/>
      <c r="AF355" s="44"/>
      <c r="AG355" s="44"/>
      <c r="AH355" s="44"/>
      <c r="AI355" s="44"/>
      <c r="AJ355" s="46"/>
    </row>
    <row r="356">
      <c r="A356" s="40"/>
      <c r="B356" s="41"/>
      <c r="C356" s="47"/>
      <c r="D356" s="44"/>
      <c r="E356" s="44"/>
      <c r="F356" s="44"/>
      <c r="G356" s="44"/>
      <c r="H356" s="44"/>
      <c r="I356" s="44"/>
      <c r="J356" s="45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38"/>
      <c r="AB356" s="44"/>
      <c r="AC356" s="44"/>
      <c r="AD356" s="44"/>
      <c r="AE356" s="44"/>
      <c r="AF356" s="44"/>
      <c r="AG356" s="44"/>
      <c r="AH356" s="44"/>
      <c r="AI356" s="44"/>
      <c r="AJ356" s="46"/>
    </row>
    <row r="357">
      <c r="A357" s="40"/>
      <c r="B357" s="41"/>
      <c r="C357" s="47"/>
      <c r="D357" s="44"/>
      <c r="E357" s="44"/>
      <c r="F357" s="44"/>
      <c r="G357" s="44"/>
      <c r="H357" s="44"/>
      <c r="I357" s="44"/>
      <c r="J357" s="45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38"/>
      <c r="AB357" s="44"/>
      <c r="AC357" s="44"/>
      <c r="AD357" s="44"/>
      <c r="AE357" s="44"/>
      <c r="AF357" s="44"/>
      <c r="AG357" s="44"/>
      <c r="AH357" s="44"/>
      <c r="AI357" s="44"/>
      <c r="AJ357" s="46"/>
    </row>
    <row r="358">
      <c r="A358" s="40"/>
      <c r="B358" s="41"/>
      <c r="C358" s="47"/>
      <c r="D358" s="44"/>
      <c r="E358" s="44"/>
      <c r="F358" s="44"/>
      <c r="G358" s="44"/>
      <c r="H358" s="44"/>
      <c r="I358" s="44"/>
      <c r="J358" s="45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38"/>
      <c r="AB358" s="44"/>
      <c r="AC358" s="44"/>
      <c r="AD358" s="44"/>
      <c r="AE358" s="44"/>
      <c r="AF358" s="44"/>
      <c r="AG358" s="44"/>
      <c r="AH358" s="44"/>
      <c r="AI358" s="44"/>
      <c r="AJ358" s="46"/>
    </row>
    <row r="359">
      <c r="A359" s="40"/>
      <c r="B359" s="41"/>
      <c r="C359" s="47"/>
      <c r="D359" s="44"/>
      <c r="E359" s="44"/>
      <c r="F359" s="44"/>
      <c r="G359" s="44"/>
      <c r="H359" s="44"/>
      <c r="I359" s="44"/>
      <c r="J359" s="45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38"/>
      <c r="AB359" s="44"/>
      <c r="AC359" s="44"/>
      <c r="AD359" s="44"/>
      <c r="AE359" s="44"/>
      <c r="AF359" s="44"/>
      <c r="AG359" s="44"/>
      <c r="AH359" s="44"/>
      <c r="AI359" s="44"/>
      <c r="AJ359" s="46"/>
    </row>
    <row r="360">
      <c r="A360" s="40"/>
      <c r="B360" s="41"/>
      <c r="C360" s="47"/>
      <c r="D360" s="44"/>
      <c r="E360" s="44"/>
      <c r="F360" s="44"/>
      <c r="G360" s="44"/>
      <c r="H360" s="44"/>
      <c r="I360" s="44"/>
      <c r="J360" s="45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38"/>
      <c r="AB360" s="44"/>
      <c r="AC360" s="44"/>
      <c r="AD360" s="44"/>
      <c r="AE360" s="44"/>
      <c r="AF360" s="44"/>
      <c r="AG360" s="44"/>
      <c r="AH360" s="44"/>
      <c r="AI360" s="44"/>
      <c r="AJ360" s="46"/>
    </row>
    <row r="361">
      <c r="A361" s="40"/>
      <c r="B361" s="41"/>
      <c r="C361" s="47"/>
      <c r="D361" s="44"/>
      <c r="E361" s="44"/>
      <c r="F361" s="44"/>
      <c r="G361" s="44"/>
      <c r="H361" s="44"/>
      <c r="I361" s="44"/>
      <c r="J361" s="45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38"/>
      <c r="AB361" s="44"/>
      <c r="AC361" s="44"/>
      <c r="AD361" s="44"/>
      <c r="AE361" s="44"/>
      <c r="AF361" s="44"/>
      <c r="AG361" s="44"/>
      <c r="AH361" s="44"/>
      <c r="AI361" s="44"/>
      <c r="AJ361" s="46"/>
    </row>
    <row r="362">
      <c r="A362" s="40"/>
      <c r="B362" s="41"/>
      <c r="C362" s="47"/>
      <c r="D362" s="44"/>
      <c r="E362" s="44"/>
      <c r="F362" s="44"/>
      <c r="G362" s="44"/>
      <c r="H362" s="44"/>
      <c r="I362" s="44"/>
      <c r="J362" s="45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38"/>
      <c r="AB362" s="44"/>
      <c r="AC362" s="44"/>
      <c r="AD362" s="44"/>
      <c r="AE362" s="44"/>
      <c r="AF362" s="44"/>
      <c r="AG362" s="44"/>
      <c r="AH362" s="44"/>
      <c r="AI362" s="44"/>
      <c r="AJ362" s="46"/>
    </row>
    <row r="363">
      <c r="A363" s="40"/>
      <c r="B363" s="41"/>
      <c r="C363" s="47"/>
      <c r="D363" s="44"/>
      <c r="E363" s="44"/>
      <c r="F363" s="44"/>
      <c r="G363" s="44"/>
      <c r="H363" s="44"/>
      <c r="I363" s="44"/>
      <c r="J363" s="45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38"/>
      <c r="AB363" s="44"/>
      <c r="AC363" s="44"/>
      <c r="AD363" s="44"/>
      <c r="AE363" s="44"/>
      <c r="AF363" s="44"/>
      <c r="AG363" s="44"/>
      <c r="AH363" s="44"/>
      <c r="AI363" s="44"/>
      <c r="AJ363" s="46"/>
    </row>
    <row r="364">
      <c r="A364" s="40"/>
      <c r="B364" s="41"/>
      <c r="C364" s="47"/>
      <c r="D364" s="44"/>
      <c r="E364" s="44"/>
      <c r="F364" s="44"/>
      <c r="G364" s="44"/>
      <c r="H364" s="44"/>
      <c r="I364" s="44"/>
      <c r="J364" s="45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38"/>
      <c r="AB364" s="44"/>
      <c r="AC364" s="44"/>
      <c r="AD364" s="44"/>
      <c r="AE364" s="44"/>
      <c r="AF364" s="44"/>
      <c r="AG364" s="44"/>
      <c r="AH364" s="44"/>
      <c r="AI364" s="44"/>
      <c r="AJ364" s="46"/>
    </row>
    <row r="365">
      <c r="A365" s="40"/>
      <c r="B365" s="41"/>
      <c r="C365" s="47"/>
      <c r="D365" s="44"/>
      <c r="E365" s="44"/>
      <c r="F365" s="44"/>
      <c r="G365" s="44"/>
      <c r="H365" s="44"/>
      <c r="I365" s="44"/>
      <c r="J365" s="45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38"/>
      <c r="AB365" s="44"/>
      <c r="AC365" s="44"/>
      <c r="AD365" s="44"/>
      <c r="AE365" s="44"/>
      <c r="AF365" s="44"/>
      <c r="AG365" s="44"/>
      <c r="AH365" s="44"/>
      <c r="AI365" s="44"/>
      <c r="AJ365" s="46"/>
    </row>
    <row r="366">
      <c r="A366" s="40"/>
      <c r="B366" s="41"/>
      <c r="C366" s="47"/>
      <c r="D366" s="44"/>
      <c r="E366" s="44"/>
      <c r="F366" s="44"/>
      <c r="G366" s="44"/>
      <c r="H366" s="44"/>
      <c r="I366" s="44"/>
      <c r="J366" s="45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38"/>
      <c r="AB366" s="44"/>
      <c r="AC366" s="44"/>
      <c r="AD366" s="44"/>
      <c r="AE366" s="44"/>
      <c r="AF366" s="44"/>
      <c r="AG366" s="44"/>
      <c r="AH366" s="44"/>
      <c r="AI366" s="44"/>
      <c r="AJ366" s="46"/>
    </row>
    <row r="367">
      <c r="A367" s="40"/>
      <c r="B367" s="41"/>
      <c r="C367" s="47"/>
      <c r="D367" s="44"/>
      <c r="E367" s="44"/>
      <c r="F367" s="44"/>
      <c r="G367" s="44"/>
      <c r="H367" s="44"/>
      <c r="I367" s="44"/>
      <c r="J367" s="45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38"/>
      <c r="AB367" s="44"/>
      <c r="AC367" s="44"/>
      <c r="AD367" s="44"/>
      <c r="AE367" s="44"/>
      <c r="AF367" s="44"/>
      <c r="AG367" s="44"/>
      <c r="AH367" s="44"/>
      <c r="AI367" s="44"/>
      <c r="AJ367" s="46"/>
    </row>
    <row r="368">
      <c r="A368" s="40"/>
      <c r="B368" s="41"/>
      <c r="C368" s="47"/>
      <c r="D368" s="44"/>
      <c r="E368" s="44"/>
      <c r="F368" s="44"/>
      <c r="G368" s="44"/>
      <c r="H368" s="44"/>
      <c r="I368" s="44"/>
      <c r="J368" s="45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38"/>
      <c r="AB368" s="44"/>
      <c r="AC368" s="44"/>
      <c r="AD368" s="44"/>
      <c r="AE368" s="44"/>
      <c r="AF368" s="44"/>
      <c r="AG368" s="44"/>
      <c r="AH368" s="44"/>
      <c r="AI368" s="44"/>
      <c r="AJ368" s="46"/>
    </row>
    <row r="369">
      <c r="A369" s="40"/>
      <c r="B369" s="41"/>
      <c r="C369" s="47"/>
      <c r="D369" s="44"/>
      <c r="E369" s="44"/>
      <c r="F369" s="44"/>
      <c r="G369" s="44"/>
      <c r="H369" s="44"/>
      <c r="I369" s="44"/>
      <c r="J369" s="45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38"/>
      <c r="AB369" s="44"/>
      <c r="AC369" s="44"/>
      <c r="AD369" s="44"/>
      <c r="AE369" s="44"/>
      <c r="AF369" s="44"/>
      <c r="AG369" s="44"/>
      <c r="AH369" s="44"/>
      <c r="AI369" s="44"/>
      <c r="AJ369" s="46"/>
    </row>
    <row r="370">
      <c r="A370" s="40"/>
      <c r="B370" s="41"/>
      <c r="C370" s="47"/>
      <c r="D370" s="44"/>
      <c r="E370" s="44"/>
      <c r="F370" s="44"/>
      <c r="G370" s="44"/>
      <c r="H370" s="44"/>
      <c r="I370" s="44"/>
      <c r="J370" s="45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38"/>
      <c r="AB370" s="44"/>
      <c r="AC370" s="44"/>
      <c r="AD370" s="44"/>
      <c r="AE370" s="44"/>
      <c r="AF370" s="44"/>
      <c r="AG370" s="44"/>
      <c r="AH370" s="44"/>
      <c r="AI370" s="44"/>
      <c r="AJ370" s="46"/>
    </row>
    <row r="371">
      <c r="A371" s="40"/>
      <c r="B371" s="41"/>
      <c r="C371" s="47"/>
      <c r="D371" s="44"/>
      <c r="E371" s="44"/>
      <c r="F371" s="44"/>
      <c r="G371" s="44"/>
      <c r="H371" s="44"/>
      <c r="I371" s="44"/>
      <c r="J371" s="45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38"/>
      <c r="AB371" s="44"/>
      <c r="AC371" s="44"/>
      <c r="AD371" s="44"/>
      <c r="AE371" s="44"/>
      <c r="AF371" s="44"/>
      <c r="AG371" s="44"/>
      <c r="AH371" s="44"/>
      <c r="AI371" s="44"/>
      <c r="AJ371" s="46"/>
    </row>
    <row r="372">
      <c r="A372" s="40"/>
      <c r="B372" s="41"/>
      <c r="C372" s="47"/>
      <c r="D372" s="44"/>
      <c r="E372" s="44"/>
      <c r="F372" s="44"/>
      <c r="G372" s="44"/>
      <c r="H372" s="44"/>
      <c r="I372" s="44"/>
      <c r="J372" s="45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38"/>
      <c r="AB372" s="44"/>
      <c r="AC372" s="44"/>
      <c r="AD372" s="44"/>
      <c r="AE372" s="44"/>
      <c r="AF372" s="44"/>
      <c r="AG372" s="44"/>
      <c r="AH372" s="44"/>
      <c r="AI372" s="44"/>
      <c r="AJ372" s="46"/>
    </row>
    <row r="373">
      <c r="A373" s="40"/>
      <c r="B373" s="41"/>
      <c r="C373" s="47"/>
      <c r="D373" s="44"/>
      <c r="E373" s="44"/>
      <c r="F373" s="44"/>
      <c r="G373" s="44"/>
      <c r="H373" s="44"/>
      <c r="I373" s="44"/>
      <c r="J373" s="45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38"/>
      <c r="AB373" s="44"/>
      <c r="AC373" s="44"/>
      <c r="AD373" s="44"/>
      <c r="AE373" s="44"/>
      <c r="AF373" s="44"/>
      <c r="AG373" s="44"/>
      <c r="AH373" s="44"/>
      <c r="AI373" s="44"/>
      <c r="AJ373" s="46"/>
    </row>
    <row r="374">
      <c r="A374" s="40"/>
      <c r="B374" s="41"/>
      <c r="C374" s="47"/>
      <c r="D374" s="44"/>
      <c r="E374" s="44"/>
      <c r="F374" s="44"/>
      <c r="G374" s="44"/>
      <c r="H374" s="44"/>
      <c r="I374" s="44"/>
      <c r="J374" s="45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38"/>
      <c r="AB374" s="44"/>
      <c r="AC374" s="44"/>
      <c r="AD374" s="44"/>
      <c r="AE374" s="44"/>
      <c r="AF374" s="44"/>
      <c r="AG374" s="44"/>
      <c r="AH374" s="44"/>
      <c r="AI374" s="44"/>
      <c r="AJ374" s="46"/>
    </row>
    <row r="375">
      <c r="A375" s="40"/>
      <c r="B375" s="41"/>
      <c r="C375" s="47"/>
      <c r="D375" s="44"/>
      <c r="E375" s="44"/>
      <c r="F375" s="44"/>
      <c r="G375" s="44"/>
      <c r="H375" s="44"/>
      <c r="I375" s="44"/>
      <c r="J375" s="45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38"/>
      <c r="AB375" s="44"/>
      <c r="AC375" s="44"/>
      <c r="AD375" s="44"/>
      <c r="AE375" s="44"/>
      <c r="AF375" s="44"/>
      <c r="AG375" s="44"/>
      <c r="AH375" s="44"/>
      <c r="AI375" s="44"/>
      <c r="AJ375" s="46"/>
    </row>
    <row r="376">
      <c r="A376" s="40"/>
      <c r="B376" s="41"/>
      <c r="C376" s="47"/>
      <c r="D376" s="44"/>
      <c r="E376" s="44"/>
      <c r="F376" s="44"/>
      <c r="G376" s="44"/>
      <c r="H376" s="44"/>
      <c r="I376" s="44"/>
      <c r="J376" s="45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38"/>
      <c r="AB376" s="44"/>
      <c r="AC376" s="44"/>
      <c r="AD376" s="44"/>
      <c r="AE376" s="44"/>
      <c r="AF376" s="44"/>
      <c r="AG376" s="44"/>
      <c r="AH376" s="44"/>
      <c r="AI376" s="44"/>
      <c r="AJ376" s="46"/>
    </row>
    <row r="377">
      <c r="A377" s="40"/>
      <c r="B377" s="41"/>
      <c r="C377" s="47"/>
      <c r="D377" s="44"/>
      <c r="E377" s="44"/>
      <c r="F377" s="44"/>
      <c r="G377" s="44"/>
      <c r="H377" s="44"/>
      <c r="I377" s="44"/>
      <c r="J377" s="45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38"/>
      <c r="AB377" s="44"/>
      <c r="AC377" s="44"/>
      <c r="AD377" s="44"/>
      <c r="AE377" s="44"/>
      <c r="AF377" s="44"/>
      <c r="AG377" s="44"/>
      <c r="AH377" s="44"/>
      <c r="AI377" s="44"/>
      <c r="AJ377" s="46"/>
    </row>
    <row r="378">
      <c r="A378" s="40"/>
      <c r="B378" s="41"/>
      <c r="C378" s="47"/>
      <c r="D378" s="44"/>
      <c r="E378" s="44"/>
      <c r="F378" s="44"/>
      <c r="G378" s="44"/>
      <c r="H378" s="44"/>
      <c r="I378" s="44"/>
      <c r="J378" s="45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38"/>
      <c r="AB378" s="44"/>
      <c r="AC378" s="44"/>
      <c r="AD378" s="44"/>
      <c r="AE378" s="44"/>
      <c r="AF378" s="44"/>
      <c r="AG378" s="44"/>
      <c r="AH378" s="44"/>
      <c r="AI378" s="44"/>
      <c r="AJ378" s="46"/>
    </row>
    <row r="379">
      <c r="A379" s="40"/>
      <c r="B379" s="41"/>
      <c r="C379" s="47"/>
      <c r="D379" s="44"/>
      <c r="E379" s="44"/>
      <c r="F379" s="44"/>
      <c r="G379" s="44"/>
      <c r="H379" s="44"/>
      <c r="I379" s="44"/>
      <c r="J379" s="45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38"/>
      <c r="AB379" s="44"/>
      <c r="AC379" s="44"/>
      <c r="AD379" s="44"/>
      <c r="AE379" s="44"/>
      <c r="AF379" s="44"/>
      <c r="AG379" s="44"/>
      <c r="AH379" s="44"/>
      <c r="AI379" s="44"/>
      <c r="AJ379" s="46"/>
    </row>
    <row r="380">
      <c r="A380" s="40"/>
      <c r="B380" s="41"/>
      <c r="C380" s="47"/>
      <c r="D380" s="44"/>
      <c r="E380" s="44"/>
      <c r="F380" s="44"/>
      <c r="G380" s="44"/>
      <c r="H380" s="44"/>
      <c r="I380" s="44"/>
      <c r="J380" s="45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38"/>
      <c r="AB380" s="44"/>
      <c r="AC380" s="44"/>
      <c r="AD380" s="44"/>
      <c r="AE380" s="44"/>
      <c r="AF380" s="44"/>
      <c r="AG380" s="44"/>
      <c r="AH380" s="44"/>
      <c r="AI380" s="44"/>
      <c r="AJ380" s="46"/>
    </row>
    <row r="381">
      <c r="A381" s="40"/>
      <c r="B381" s="41"/>
      <c r="C381" s="47"/>
      <c r="D381" s="44"/>
      <c r="E381" s="44"/>
      <c r="F381" s="44"/>
      <c r="G381" s="44"/>
      <c r="H381" s="44"/>
      <c r="I381" s="44"/>
      <c r="J381" s="45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38"/>
      <c r="AB381" s="44"/>
      <c r="AC381" s="44"/>
      <c r="AD381" s="44"/>
      <c r="AE381" s="44"/>
      <c r="AF381" s="44"/>
      <c r="AG381" s="44"/>
      <c r="AH381" s="44"/>
      <c r="AI381" s="44"/>
      <c r="AJ381" s="46"/>
    </row>
    <row r="382">
      <c r="A382" s="40"/>
      <c r="B382" s="41"/>
      <c r="C382" s="47"/>
      <c r="D382" s="44"/>
      <c r="E382" s="44"/>
      <c r="F382" s="44"/>
      <c r="G382" s="44"/>
      <c r="H382" s="44"/>
      <c r="I382" s="44"/>
      <c r="J382" s="45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38"/>
      <c r="AB382" s="44"/>
      <c r="AC382" s="44"/>
      <c r="AD382" s="44"/>
      <c r="AE382" s="44"/>
      <c r="AF382" s="44"/>
      <c r="AG382" s="44"/>
      <c r="AH382" s="44"/>
      <c r="AI382" s="44"/>
      <c r="AJ382" s="46"/>
    </row>
    <row r="383">
      <c r="A383" s="40"/>
      <c r="B383" s="41"/>
      <c r="C383" s="47"/>
      <c r="D383" s="44"/>
      <c r="E383" s="44"/>
      <c r="F383" s="44"/>
      <c r="G383" s="44"/>
      <c r="H383" s="44"/>
      <c r="I383" s="44"/>
      <c r="J383" s="45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38"/>
      <c r="AB383" s="44"/>
      <c r="AC383" s="44"/>
      <c r="AD383" s="44"/>
      <c r="AE383" s="44"/>
      <c r="AF383" s="44"/>
      <c r="AG383" s="44"/>
      <c r="AH383" s="44"/>
      <c r="AI383" s="44"/>
      <c r="AJ383" s="46"/>
    </row>
    <row r="384">
      <c r="A384" s="40"/>
      <c r="B384" s="41"/>
      <c r="C384" s="47"/>
      <c r="D384" s="44"/>
      <c r="E384" s="44"/>
      <c r="F384" s="44"/>
      <c r="G384" s="44"/>
      <c r="H384" s="44"/>
      <c r="I384" s="44"/>
      <c r="J384" s="45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38"/>
      <c r="AB384" s="44"/>
      <c r="AC384" s="44"/>
      <c r="AD384" s="44"/>
      <c r="AE384" s="44"/>
      <c r="AF384" s="44"/>
      <c r="AG384" s="44"/>
      <c r="AH384" s="44"/>
      <c r="AI384" s="44"/>
      <c r="AJ384" s="46"/>
    </row>
    <row r="385">
      <c r="A385" s="40"/>
      <c r="B385" s="41"/>
      <c r="C385" s="47"/>
      <c r="D385" s="44"/>
      <c r="E385" s="44"/>
      <c r="F385" s="44"/>
      <c r="G385" s="44"/>
      <c r="H385" s="44"/>
      <c r="I385" s="44"/>
      <c r="J385" s="45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38"/>
      <c r="AB385" s="44"/>
      <c r="AC385" s="44"/>
      <c r="AD385" s="44"/>
      <c r="AE385" s="44"/>
      <c r="AF385" s="44"/>
      <c r="AG385" s="44"/>
      <c r="AH385" s="44"/>
      <c r="AI385" s="44"/>
      <c r="AJ385" s="46"/>
    </row>
    <row r="386">
      <c r="A386" s="40"/>
      <c r="B386" s="41"/>
      <c r="C386" s="47"/>
      <c r="D386" s="44"/>
      <c r="E386" s="44"/>
      <c r="F386" s="44"/>
      <c r="G386" s="44"/>
      <c r="H386" s="44"/>
      <c r="I386" s="44"/>
      <c r="J386" s="45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38"/>
      <c r="AB386" s="44"/>
      <c r="AC386" s="44"/>
      <c r="AD386" s="44"/>
      <c r="AE386" s="44"/>
      <c r="AF386" s="44"/>
      <c r="AG386" s="44"/>
      <c r="AH386" s="44"/>
      <c r="AI386" s="44"/>
      <c r="AJ386" s="46"/>
    </row>
    <row r="387">
      <c r="A387" s="40"/>
      <c r="B387" s="41"/>
      <c r="C387" s="47"/>
      <c r="D387" s="44"/>
      <c r="E387" s="44"/>
      <c r="F387" s="44"/>
      <c r="G387" s="44"/>
      <c r="H387" s="44"/>
      <c r="I387" s="44"/>
      <c r="J387" s="45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38"/>
      <c r="AB387" s="44"/>
      <c r="AC387" s="44"/>
      <c r="AD387" s="44"/>
      <c r="AE387" s="44"/>
      <c r="AF387" s="44"/>
      <c r="AG387" s="44"/>
      <c r="AH387" s="44"/>
      <c r="AI387" s="44"/>
      <c r="AJ387" s="46"/>
    </row>
    <row r="388">
      <c r="A388" s="40"/>
      <c r="B388" s="41"/>
      <c r="C388" s="47"/>
      <c r="D388" s="44"/>
      <c r="E388" s="44"/>
      <c r="F388" s="44"/>
      <c r="G388" s="44"/>
      <c r="H388" s="44"/>
      <c r="I388" s="44"/>
      <c r="J388" s="45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38"/>
      <c r="AB388" s="44"/>
      <c r="AC388" s="44"/>
      <c r="AD388" s="44"/>
      <c r="AE388" s="44"/>
      <c r="AF388" s="44"/>
      <c r="AG388" s="44"/>
      <c r="AH388" s="44"/>
      <c r="AI388" s="44"/>
      <c r="AJ388" s="46"/>
    </row>
    <row r="389">
      <c r="A389" s="40"/>
      <c r="B389" s="41"/>
      <c r="C389" s="47"/>
      <c r="D389" s="44"/>
      <c r="E389" s="44"/>
      <c r="F389" s="44"/>
      <c r="G389" s="44"/>
      <c r="H389" s="44"/>
      <c r="I389" s="44"/>
      <c r="J389" s="45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38"/>
      <c r="AB389" s="44"/>
      <c r="AC389" s="44"/>
      <c r="AD389" s="44"/>
      <c r="AE389" s="44"/>
      <c r="AF389" s="44"/>
      <c r="AG389" s="44"/>
      <c r="AH389" s="44"/>
      <c r="AI389" s="44"/>
      <c r="AJ389" s="46"/>
    </row>
    <row r="390">
      <c r="A390" s="40"/>
      <c r="B390" s="41"/>
      <c r="C390" s="47"/>
      <c r="D390" s="44"/>
      <c r="E390" s="44"/>
      <c r="F390" s="44"/>
      <c r="G390" s="44"/>
      <c r="H390" s="44"/>
      <c r="I390" s="44"/>
      <c r="J390" s="45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38"/>
      <c r="AB390" s="44"/>
      <c r="AC390" s="44"/>
      <c r="AD390" s="44"/>
      <c r="AE390" s="44"/>
      <c r="AF390" s="44"/>
      <c r="AG390" s="44"/>
      <c r="AH390" s="44"/>
      <c r="AI390" s="44"/>
      <c r="AJ390" s="46"/>
    </row>
    <row r="391">
      <c r="A391" s="40"/>
      <c r="B391" s="41"/>
      <c r="C391" s="47"/>
      <c r="D391" s="44"/>
      <c r="E391" s="44"/>
      <c r="F391" s="44"/>
      <c r="G391" s="44"/>
      <c r="H391" s="44"/>
      <c r="I391" s="44"/>
      <c r="J391" s="45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38"/>
      <c r="AB391" s="44"/>
      <c r="AC391" s="44"/>
      <c r="AD391" s="44"/>
      <c r="AE391" s="44"/>
      <c r="AF391" s="44"/>
      <c r="AG391" s="44"/>
      <c r="AH391" s="44"/>
      <c r="AI391" s="44"/>
      <c r="AJ391" s="46"/>
    </row>
    <row r="392">
      <c r="A392" s="40"/>
      <c r="B392" s="41"/>
      <c r="C392" s="47"/>
      <c r="D392" s="44"/>
      <c r="E392" s="44"/>
      <c r="F392" s="44"/>
      <c r="G392" s="44"/>
      <c r="H392" s="44"/>
      <c r="I392" s="44"/>
      <c r="J392" s="45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38"/>
      <c r="AB392" s="44"/>
      <c r="AC392" s="44"/>
      <c r="AD392" s="44"/>
      <c r="AE392" s="44"/>
      <c r="AF392" s="44"/>
      <c r="AG392" s="44"/>
      <c r="AH392" s="44"/>
      <c r="AI392" s="44"/>
      <c r="AJ392" s="46"/>
    </row>
    <row r="393">
      <c r="A393" s="40"/>
      <c r="B393" s="41"/>
      <c r="C393" s="47"/>
      <c r="D393" s="44"/>
      <c r="E393" s="44"/>
      <c r="F393" s="44"/>
      <c r="G393" s="44"/>
      <c r="H393" s="44"/>
      <c r="I393" s="44"/>
      <c r="J393" s="45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38"/>
      <c r="AB393" s="44"/>
      <c r="AC393" s="44"/>
      <c r="AD393" s="44"/>
      <c r="AE393" s="44"/>
      <c r="AF393" s="44"/>
      <c r="AG393" s="44"/>
      <c r="AH393" s="44"/>
      <c r="AI393" s="44"/>
      <c r="AJ393" s="46"/>
    </row>
    <row r="394">
      <c r="A394" s="40"/>
      <c r="B394" s="41"/>
      <c r="C394" s="47"/>
      <c r="D394" s="44"/>
      <c r="E394" s="44"/>
      <c r="F394" s="44"/>
      <c r="G394" s="44"/>
      <c r="H394" s="44"/>
      <c r="I394" s="44"/>
      <c r="J394" s="45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38"/>
      <c r="AB394" s="44"/>
      <c r="AC394" s="44"/>
      <c r="AD394" s="44"/>
      <c r="AE394" s="44"/>
      <c r="AF394" s="44"/>
      <c r="AG394" s="44"/>
      <c r="AH394" s="44"/>
      <c r="AI394" s="44"/>
      <c r="AJ394" s="46"/>
    </row>
    <row r="395">
      <c r="A395" s="40"/>
      <c r="B395" s="41"/>
      <c r="C395" s="47"/>
      <c r="D395" s="44"/>
      <c r="E395" s="44"/>
      <c r="F395" s="44"/>
      <c r="G395" s="44"/>
      <c r="H395" s="44"/>
      <c r="I395" s="44"/>
      <c r="J395" s="45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38"/>
      <c r="AB395" s="44"/>
      <c r="AC395" s="44"/>
      <c r="AD395" s="44"/>
      <c r="AE395" s="44"/>
      <c r="AF395" s="44"/>
      <c r="AG395" s="44"/>
      <c r="AH395" s="44"/>
      <c r="AI395" s="44"/>
      <c r="AJ395" s="46"/>
    </row>
    <row r="396">
      <c r="A396" s="40"/>
      <c r="B396" s="41"/>
      <c r="C396" s="47"/>
      <c r="D396" s="44"/>
      <c r="E396" s="44"/>
      <c r="F396" s="44"/>
      <c r="G396" s="44"/>
      <c r="H396" s="44"/>
      <c r="I396" s="44"/>
      <c r="J396" s="45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38"/>
      <c r="AB396" s="44"/>
      <c r="AC396" s="44"/>
      <c r="AD396" s="44"/>
      <c r="AE396" s="44"/>
      <c r="AF396" s="44"/>
      <c r="AG396" s="44"/>
      <c r="AH396" s="44"/>
      <c r="AI396" s="44"/>
      <c r="AJ396" s="46"/>
    </row>
    <row r="397">
      <c r="A397" s="40"/>
      <c r="B397" s="41"/>
      <c r="C397" s="47"/>
      <c r="D397" s="44"/>
      <c r="E397" s="44"/>
      <c r="F397" s="44"/>
      <c r="G397" s="44"/>
      <c r="H397" s="44"/>
      <c r="I397" s="44"/>
      <c r="J397" s="45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38"/>
      <c r="AB397" s="44"/>
      <c r="AC397" s="44"/>
      <c r="AD397" s="44"/>
      <c r="AE397" s="44"/>
      <c r="AF397" s="44"/>
      <c r="AG397" s="44"/>
      <c r="AH397" s="44"/>
      <c r="AI397" s="44"/>
      <c r="AJ397" s="46"/>
    </row>
    <row r="398">
      <c r="A398" s="40"/>
      <c r="B398" s="41"/>
      <c r="C398" s="47"/>
      <c r="D398" s="44"/>
      <c r="E398" s="44"/>
      <c r="F398" s="44"/>
      <c r="G398" s="44"/>
      <c r="H398" s="44"/>
      <c r="I398" s="44"/>
      <c r="J398" s="45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38"/>
      <c r="AB398" s="44"/>
      <c r="AC398" s="44"/>
      <c r="AD398" s="44"/>
      <c r="AE398" s="44"/>
      <c r="AF398" s="44"/>
      <c r="AG398" s="44"/>
      <c r="AH398" s="44"/>
      <c r="AI398" s="44"/>
      <c r="AJ398" s="46"/>
    </row>
    <row r="399">
      <c r="A399" s="40"/>
      <c r="B399" s="41"/>
      <c r="C399" s="47"/>
      <c r="D399" s="44"/>
      <c r="E399" s="44"/>
      <c r="F399" s="44"/>
      <c r="G399" s="44"/>
      <c r="H399" s="44"/>
      <c r="I399" s="44"/>
      <c r="J399" s="45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38"/>
      <c r="AB399" s="44"/>
      <c r="AC399" s="44"/>
      <c r="AD399" s="44"/>
      <c r="AE399" s="44"/>
      <c r="AF399" s="44"/>
      <c r="AG399" s="44"/>
      <c r="AH399" s="44"/>
      <c r="AI399" s="44"/>
      <c r="AJ399" s="46"/>
    </row>
    <row r="400">
      <c r="A400" s="40"/>
      <c r="B400" s="41"/>
      <c r="C400" s="47"/>
      <c r="D400" s="44"/>
      <c r="E400" s="44"/>
      <c r="F400" s="44"/>
      <c r="G400" s="44"/>
      <c r="H400" s="44"/>
      <c r="I400" s="44"/>
      <c r="J400" s="45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38"/>
      <c r="AB400" s="44"/>
      <c r="AC400" s="44"/>
      <c r="AD400" s="44"/>
      <c r="AE400" s="44"/>
      <c r="AF400" s="44"/>
      <c r="AG400" s="44"/>
      <c r="AH400" s="44"/>
      <c r="AI400" s="44"/>
      <c r="AJ400" s="46"/>
    </row>
    <row r="401">
      <c r="A401" s="40"/>
      <c r="B401" s="41"/>
      <c r="C401" s="47"/>
      <c r="D401" s="44"/>
      <c r="E401" s="44"/>
      <c r="F401" s="44"/>
      <c r="G401" s="44"/>
      <c r="H401" s="44"/>
      <c r="I401" s="44"/>
      <c r="J401" s="45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38"/>
      <c r="AB401" s="44"/>
      <c r="AC401" s="44"/>
      <c r="AD401" s="44"/>
      <c r="AE401" s="44"/>
      <c r="AF401" s="44"/>
      <c r="AG401" s="44"/>
      <c r="AH401" s="44"/>
      <c r="AI401" s="44"/>
      <c r="AJ401" s="46"/>
    </row>
    <row r="402">
      <c r="A402" s="40"/>
      <c r="B402" s="41"/>
      <c r="C402" s="47"/>
      <c r="D402" s="44"/>
      <c r="E402" s="44"/>
      <c r="F402" s="44"/>
      <c r="G402" s="44"/>
      <c r="H402" s="44"/>
      <c r="I402" s="44"/>
      <c r="J402" s="45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38"/>
      <c r="AB402" s="44"/>
      <c r="AC402" s="44"/>
      <c r="AD402" s="44"/>
      <c r="AE402" s="44"/>
      <c r="AF402" s="44"/>
      <c r="AG402" s="44"/>
      <c r="AH402" s="44"/>
      <c r="AI402" s="44"/>
      <c r="AJ402" s="46"/>
    </row>
    <row r="403">
      <c r="A403" s="40"/>
      <c r="B403" s="41"/>
      <c r="C403" s="47"/>
      <c r="D403" s="44"/>
      <c r="E403" s="44"/>
      <c r="F403" s="44"/>
      <c r="G403" s="44"/>
      <c r="H403" s="44"/>
      <c r="I403" s="44"/>
      <c r="J403" s="45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38"/>
      <c r="AB403" s="44"/>
      <c r="AC403" s="44"/>
      <c r="AD403" s="44"/>
      <c r="AE403" s="44"/>
      <c r="AF403" s="44"/>
      <c r="AG403" s="44"/>
      <c r="AH403" s="44"/>
      <c r="AI403" s="44"/>
      <c r="AJ403" s="46"/>
    </row>
    <row r="404">
      <c r="A404" s="40"/>
      <c r="B404" s="41"/>
      <c r="C404" s="47"/>
      <c r="D404" s="44"/>
      <c r="E404" s="44"/>
      <c r="F404" s="44"/>
      <c r="G404" s="44"/>
      <c r="H404" s="44"/>
      <c r="I404" s="44"/>
      <c r="J404" s="45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38"/>
      <c r="AB404" s="44"/>
      <c r="AC404" s="44"/>
      <c r="AD404" s="44"/>
      <c r="AE404" s="44"/>
      <c r="AF404" s="44"/>
      <c r="AG404" s="44"/>
      <c r="AH404" s="44"/>
      <c r="AI404" s="44"/>
      <c r="AJ404" s="46"/>
    </row>
    <row r="405">
      <c r="A405" s="40"/>
      <c r="B405" s="41"/>
      <c r="C405" s="47"/>
      <c r="D405" s="44"/>
      <c r="E405" s="44"/>
      <c r="F405" s="44"/>
      <c r="G405" s="44"/>
      <c r="H405" s="44"/>
      <c r="I405" s="44"/>
      <c r="J405" s="45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38"/>
      <c r="AB405" s="44"/>
      <c r="AC405" s="44"/>
      <c r="AD405" s="44"/>
      <c r="AE405" s="44"/>
      <c r="AF405" s="44"/>
      <c r="AG405" s="44"/>
      <c r="AH405" s="44"/>
      <c r="AI405" s="44"/>
      <c r="AJ405" s="46"/>
    </row>
    <row r="406">
      <c r="A406" s="40"/>
      <c r="B406" s="41"/>
      <c r="C406" s="47"/>
      <c r="D406" s="44"/>
      <c r="E406" s="44"/>
      <c r="F406" s="44"/>
      <c r="G406" s="44"/>
      <c r="H406" s="44"/>
      <c r="I406" s="44"/>
      <c r="J406" s="45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38"/>
      <c r="AB406" s="44"/>
      <c r="AC406" s="44"/>
      <c r="AD406" s="44"/>
      <c r="AE406" s="44"/>
      <c r="AF406" s="44"/>
      <c r="AG406" s="44"/>
      <c r="AH406" s="44"/>
      <c r="AI406" s="44"/>
      <c r="AJ406" s="46"/>
    </row>
    <row r="407">
      <c r="A407" s="40"/>
      <c r="B407" s="41"/>
      <c r="C407" s="47"/>
      <c r="D407" s="44"/>
      <c r="E407" s="44"/>
      <c r="F407" s="44"/>
      <c r="G407" s="44"/>
      <c r="H407" s="44"/>
      <c r="I407" s="44"/>
      <c r="J407" s="45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38"/>
      <c r="AB407" s="44"/>
      <c r="AC407" s="44"/>
      <c r="AD407" s="44"/>
      <c r="AE407" s="44"/>
      <c r="AF407" s="44"/>
      <c r="AG407" s="44"/>
      <c r="AH407" s="44"/>
      <c r="AI407" s="44"/>
      <c r="AJ407" s="46"/>
    </row>
    <row r="408">
      <c r="A408" s="40"/>
      <c r="B408" s="41"/>
      <c r="C408" s="47"/>
      <c r="D408" s="44"/>
      <c r="E408" s="44"/>
      <c r="F408" s="44"/>
      <c r="G408" s="44"/>
      <c r="H408" s="44"/>
      <c r="I408" s="44"/>
      <c r="J408" s="45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38"/>
      <c r="AB408" s="44"/>
      <c r="AC408" s="44"/>
      <c r="AD408" s="44"/>
      <c r="AE408" s="44"/>
      <c r="AF408" s="44"/>
      <c r="AG408" s="44"/>
      <c r="AH408" s="44"/>
      <c r="AI408" s="44"/>
      <c r="AJ408" s="46"/>
    </row>
    <row r="409">
      <c r="A409" s="40"/>
      <c r="B409" s="41"/>
      <c r="C409" s="47"/>
      <c r="D409" s="44"/>
      <c r="E409" s="44"/>
      <c r="F409" s="44"/>
      <c r="G409" s="44"/>
      <c r="H409" s="44"/>
      <c r="I409" s="44"/>
      <c r="J409" s="45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38"/>
      <c r="AB409" s="44"/>
      <c r="AC409" s="44"/>
      <c r="AD409" s="44"/>
      <c r="AE409" s="44"/>
      <c r="AF409" s="44"/>
      <c r="AG409" s="44"/>
      <c r="AH409" s="44"/>
      <c r="AI409" s="44"/>
      <c r="AJ409" s="46"/>
    </row>
    <row r="410">
      <c r="A410" s="40"/>
      <c r="B410" s="41"/>
      <c r="C410" s="47"/>
      <c r="D410" s="44"/>
      <c r="E410" s="44"/>
      <c r="F410" s="44"/>
      <c r="G410" s="44"/>
      <c r="H410" s="44"/>
      <c r="I410" s="44"/>
      <c r="J410" s="45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38"/>
      <c r="AB410" s="44"/>
      <c r="AC410" s="44"/>
      <c r="AD410" s="44"/>
      <c r="AE410" s="44"/>
      <c r="AF410" s="44"/>
      <c r="AG410" s="44"/>
      <c r="AH410" s="44"/>
      <c r="AI410" s="44"/>
      <c r="AJ410" s="46"/>
    </row>
    <row r="411">
      <c r="A411" s="40"/>
      <c r="B411" s="41"/>
      <c r="C411" s="47"/>
      <c r="D411" s="44"/>
      <c r="E411" s="44"/>
      <c r="F411" s="44"/>
      <c r="G411" s="44"/>
      <c r="H411" s="44"/>
      <c r="I411" s="44"/>
      <c r="J411" s="45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38"/>
      <c r="AB411" s="44"/>
      <c r="AC411" s="44"/>
      <c r="AD411" s="44"/>
      <c r="AE411" s="44"/>
      <c r="AF411" s="44"/>
      <c r="AG411" s="44"/>
      <c r="AH411" s="44"/>
      <c r="AI411" s="44"/>
      <c r="AJ411" s="46"/>
    </row>
    <row r="412">
      <c r="A412" s="40"/>
      <c r="B412" s="41"/>
      <c r="C412" s="47"/>
      <c r="D412" s="44"/>
      <c r="E412" s="44"/>
      <c r="F412" s="44"/>
      <c r="G412" s="44"/>
      <c r="H412" s="44"/>
      <c r="I412" s="44"/>
      <c r="J412" s="45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38"/>
      <c r="AB412" s="44"/>
      <c r="AC412" s="44"/>
      <c r="AD412" s="44"/>
      <c r="AE412" s="44"/>
      <c r="AF412" s="44"/>
      <c r="AG412" s="44"/>
      <c r="AH412" s="44"/>
      <c r="AI412" s="44"/>
      <c r="AJ412" s="46"/>
    </row>
    <row r="413">
      <c r="A413" s="40"/>
      <c r="B413" s="41"/>
      <c r="C413" s="47"/>
      <c r="D413" s="44"/>
      <c r="E413" s="44"/>
      <c r="F413" s="44"/>
      <c r="G413" s="44"/>
      <c r="H413" s="44"/>
      <c r="I413" s="44"/>
      <c r="J413" s="45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38"/>
      <c r="AB413" s="44"/>
      <c r="AC413" s="44"/>
      <c r="AD413" s="44"/>
      <c r="AE413" s="44"/>
      <c r="AF413" s="44"/>
      <c r="AG413" s="44"/>
      <c r="AH413" s="44"/>
      <c r="AI413" s="44"/>
      <c r="AJ413" s="46"/>
    </row>
    <row r="414">
      <c r="A414" s="40"/>
      <c r="B414" s="41"/>
      <c r="C414" s="47"/>
      <c r="D414" s="44"/>
      <c r="E414" s="44"/>
      <c r="F414" s="44"/>
      <c r="G414" s="44"/>
      <c r="H414" s="44"/>
      <c r="I414" s="44"/>
      <c r="J414" s="45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38"/>
      <c r="AB414" s="44"/>
      <c r="AC414" s="44"/>
      <c r="AD414" s="44"/>
      <c r="AE414" s="44"/>
      <c r="AF414" s="44"/>
      <c r="AG414" s="44"/>
      <c r="AH414" s="44"/>
      <c r="AI414" s="44"/>
      <c r="AJ414" s="46"/>
    </row>
    <row r="415">
      <c r="A415" s="40"/>
      <c r="B415" s="41"/>
      <c r="C415" s="47"/>
      <c r="D415" s="44"/>
      <c r="E415" s="44"/>
      <c r="F415" s="44"/>
      <c r="G415" s="44"/>
      <c r="H415" s="44"/>
      <c r="I415" s="44"/>
      <c r="J415" s="45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38"/>
      <c r="AB415" s="44"/>
      <c r="AC415" s="44"/>
      <c r="AD415" s="44"/>
      <c r="AE415" s="44"/>
      <c r="AF415" s="44"/>
      <c r="AG415" s="44"/>
      <c r="AH415" s="44"/>
      <c r="AI415" s="44"/>
      <c r="AJ415" s="46"/>
    </row>
    <row r="416">
      <c r="A416" s="40"/>
      <c r="B416" s="41"/>
      <c r="C416" s="47"/>
      <c r="D416" s="44"/>
      <c r="E416" s="44"/>
      <c r="F416" s="44"/>
      <c r="G416" s="44"/>
      <c r="H416" s="44"/>
      <c r="I416" s="44"/>
      <c r="J416" s="45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38"/>
      <c r="AB416" s="44"/>
      <c r="AC416" s="44"/>
      <c r="AD416" s="44"/>
      <c r="AE416" s="44"/>
      <c r="AF416" s="44"/>
      <c r="AG416" s="44"/>
      <c r="AH416" s="44"/>
      <c r="AI416" s="44"/>
      <c r="AJ416" s="46"/>
    </row>
    <row r="417">
      <c r="A417" s="40"/>
      <c r="B417" s="41"/>
      <c r="C417" s="47"/>
      <c r="D417" s="44"/>
      <c r="E417" s="44"/>
      <c r="F417" s="44"/>
      <c r="G417" s="44"/>
      <c r="H417" s="44"/>
      <c r="I417" s="44"/>
      <c r="J417" s="45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38"/>
      <c r="AB417" s="44"/>
      <c r="AC417" s="44"/>
      <c r="AD417" s="44"/>
      <c r="AE417" s="44"/>
      <c r="AF417" s="44"/>
      <c r="AG417" s="44"/>
      <c r="AH417" s="44"/>
      <c r="AI417" s="44"/>
      <c r="AJ417" s="46"/>
    </row>
    <row r="418">
      <c r="A418" s="40"/>
      <c r="B418" s="41"/>
      <c r="C418" s="47"/>
      <c r="D418" s="44"/>
      <c r="E418" s="44"/>
      <c r="F418" s="44"/>
      <c r="G418" s="44"/>
      <c r="H418" s="44"/>
      <c r="I418" s="44"/>
      <c r="J418" s="45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38"/>
      <c r="AB418" s="44"/>
      <c r="AC418" s="44"/>
      <c r="AD418" s="44"/>
      <c r="AE418" s="44"/>
      <c r="AF418" s="44"/>
      <c r="AG418" s="44"/>
      <c r="AH418" s="44"/>
      <c r="AI418" s="44"/>
      <c r="AJ418" s="46"/>
    </row>
    <row r="419">
      <c r="A419" s="40"/>
      <c r="B419" s="41"/>
      <c r="C419" s="47"/>
      <c r="D419" s="44"/>
      <c r="E419" s="44"/>
      <c r="F419" s="44"/>
      <c r="G419" s="44"/>
      <c r="H419" s="44"/>
      <c r="I419" s="44"/>
      <c r="J419" s="45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38"/>
      <c r="AB419" s="44"/>
      <c r="AC419" s="44"/>
      <c r="AD419" s="44"/>
      <c r="AE419" s="44"/>
      <c r="AF419" s="44"/>
      <c r="AG419" s="44"/>
      <c r="AH419" s="44"/>
      <c r="AI419" s="44"/>
      <c r="AJ419" s="46"/>
    </row>
    <row r="420">
      <c r="A420" s="40"/>
      <c r="B420" s="41"/>
      <c r="C420" s="47"/>
      <c r="D420" s="44"/>
      <c r="E420" s="44"/>
      <c r="F420" s="44"/>
      <c r="G420" s="44"/>
      <c r="H420" s="44"/>
      <c r="I420" s="44"/>
      <c r="J420" s="45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38"/>
      <c r="AB420" s="44"/>
      <c r="AC420" s="44"/>
      <c r="AD420" s="44"/>
      <c r="AE420" s="44"/>
      <c r="AF420" s="44"/>
      <c r="AG420" s="44"/>
      <c r="AH420" s="44"/>
      <c r="AI420" s="44"/>
      <c r="AJ420" s="46"/>
    </row>
    <row r="421">
      <c r="A421" s="40"/>
      <c r="B421" s="41"/>
      <c r="C421" s="47"/>
      <c r="D421" s="44"/>
      <c r="E421" s="44"/>
      <c r="F421" s="44"/>
      <c r="G421" s="44"/>
      <c r="H421" s="44"/>
      <c r="I421" s="44"/>
      <c r="J421" s="45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38"/>
      <c r="AB421" s="44"/>
      <c r="AC421" s="44"/>
      <c r="AD421" s="44"/>
      <c r="AE421" s="44"/>
      <c r="AF421" s="44"/>
      <c r="AG421" s="44"/>
      <c r="AH421" s="44"/>
      <c r="AI421" s="44"/>
      <c r="AJ421" s="46"/>
    </row>
    <row r="422">
      <c r="A422" s="40"/>
      <c r="B422" s="41"/>
      <c r="C422" s="47"/>
      <c r="D422" s="44"/>
      <c r="E422" s="44"/>
      <c r="F422" s="44"/>
      <c r="G422" s="44"/>
      <c r="H422" s="44"/>
      <c r="I422" s="44"/>
      <c r="J422" s="45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38"/>
      <c r="AB422" s="44"/>
      <c r="AC422" s="44"/>
      <c r="AD422" s="44"/>
      <c r="AE422" s="44"/>
      <c r="AF422" s="44"/>
      <c r="AG422" s="44"/>
      <c r="AH422" s="44"/>
      <c r="AI422" s="44"/>
      <c r="AJ422" s="46"/>
    </row>
    <row r="423">
      <c r="A423" s="40"/>
      <c r="B423" s="41"/>
      <c r="C423" s="47"/>
      <c r="D423" s="44"/>
      <c r="E423" s="44"/>
      <c r="F423" s="44"/>
      <c r="G423" s="44"/>
      <c r="H423" s="44"/>
      <c r="I423" s="44"/>
      <c r="J423" s="45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38"/>
      <c r="AB423" s="44"/>
      <c r="AC423" s="44"/>
      <c r="AD423" s="44"/>
      <c r="AE423" s="44"/>
      <c r="AF423" s="44"/>
      <c r="AG423" s="44"/>
      <c r="AH423" s="44"/>
      <c r="AI423" s="44"/>
      <c r="AJ423" s="46"/>
    </row>
    <row r="424">
      <c r="A424" s="40"/>
      <c r="B424" s="41"/>
      <c r="C424" s="47"/>
      <c r="D424" s="44"/>
      <c r="E424" s="44"/>
      <c r="F424" s="44"/>
      <c r="G424" s="44"/>
      <c r="H424" s="44"/>
      <c r="I424" s="44"/>
      <c r="J424" s="45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38"/>
      <c r="AB424" s="44"/>
      <c r="AC424" s="44"/>
      <c r="AD424" s="44"/>
      <c r="AE424" s="44"/>
      <c r="AF424" s="44"/>
      <c r="AG424" s="44"/>
      <c r="AH424" s="44"/>
      <c r="AI424" s="44"/>
      <c r="AJ424" s="46"/>
    </row>
    <row r="425">
      <c r="A425" s="40"/>
      <c r="B425" s="41"/>
      <c r="C425" s="47"/>
      <c r="D425" s="44"/>
      <c r="E425" s="44"/>
      <c r="F425" s="44"/>
      <c r="G425" s="44"/>
      <c r="H425" s="44"/>
      <c r="I425" s="44"/>
      <c r="J425" s="45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38"/>
      <c r="AB425" s="44"/>
      <c r="AC425" s="44"/>
      <c r="AD425" s="44"/>
      <c r="AE425" s="44"/>
      <c r="AF425" s="44"/>
      <c r="AG425" s="44"/>
      <c r="AH425" s="44"/>
      <c r="AI425" s="44"/>
      <c r="AJ425" s="46"/>
    </row>
    <row r="426">
      <c r="A426" s="40"/>
      <c r="B426" s="41"/>
      <c r="C426" s="47"/>
      <c r="D426" s="44"/>
      <c r="E426" s="44"/>
      <c r="F426" s="44"/>
      <c r="G426" s="44"/>
      <c r="H426" s="44"/>
      <c r="I426" s="44"/>
      <c r="J426" s="45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38"/>
      <c r="AB426" s="44"/>
      <c r="AC426" s="44"/>
      <c r="AD426" s="44"/>
      <c r="AE426" s="44"/>
      <c r="AF426" s="44"/>
      <c r="AG426" s="44"/>
      <c r="AH426" s="44"/>
      <c r="AI426" s="44"/>
      <c r="AJ426" s="46"/>
    </row>
    <row r="427">
      <c r="A427" s="40"/>
      <c r="B427" s="41"/>
      <c r="C427" s="47"/>
      <c r="D427" s="44"/>
      <c r="E427" s="44"/>
      <c r="F427" s="44"/>
      <c r="G427" s="44"/>
      <c r="H427" s="44"/>
      <c r="I427" s="44"/>
      <c r="J427" s="45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38"/>
      <c r="AB427" s="44"/>
      <c r="AC427" s="44"/>
      <c r="AD427" s="44"/>
      <c r="AE427" s="44"/>
      <c r="AF427" s="44"/>
      <c r="AG427" s="44"/>
      <c r="AH427" s="44"/>
      <c r="AI427" s="44"/>
      <c r="AJ427" s="46"/>
    </row>
    <row r="428">
      <c r="A428" s="40"/>
      <c r="B428" s="41"/>
      <c r="C428" s="47"/>
      <c r="D428" s="44"/>
      <c r="E428" s="44"/>
      <c r="F428" s="44"/>
      <c r="G428" s="44"/>
      <c r="H428" s="44"/>
      <c r="I428" s="44"/>
      <c r="J428" s="45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38"/>
      <c r="AB428" s="44"/>
      <c r="AC428" s="44"/>
      <c r="AD428" s="44"/>
      <c r="AE428" s="44"/>
      <c r="AF428" s="44"/>
      <c r="AG428" s="44"/>
      <c r="AH428" s="44"/>
      <c r="AI428" s="44"/>
      <c r="AJ428" s="46"/>
    </row>
    <row r="429">
      <c r="A429" s="40"/>
      <c r="B429" s="41"/>
      <c r="C429" s="47"/>
      <c r="D429" s="44"/>
      <c r="E429" s="44"/>
      <c r="F429" s="44"/>
      <c r="G429" s="44"/>
      <c r="H429" s="44"/>
      <c r="I429" s="44"/>
      <c r="J429" s="45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38"/>
      <c r="AB429" s="44"/>
      <c r="AC429" s="44"/>
      <c r="AD429" s="44"/>
      <c r="AE429" s="44"/>
      <c r="AF429" s="44"/>
      <c r="AG429" s="44"/>
      <c r="AH429" s="44"/>
      <c r="AI429" s="44"/>
      <c r="AJ429" s="46"/>
    </row>
    <row r="430">
      <c r="A430" s="40"/>
      <c r="B430" s="41"/>
      <c r="C430" s="47"/>
      <c r="D430" s="44"/>
      <c r="E430" s="44"/>
      <c r="F430" s="44"/>
      <c r="G430" s="44"/>
      <c r="H430" s="44"/>
      <c r="I430" s="44"/>
      <c r="J430" s="45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38"/>
      <c r="AB430" s="44"/>
      <c r="AC430" s="44"/>
      <c r="AD430" s="44"/>
      <c r="AE430" s="44"/>
      <c r="AF430" s="44"/>
      <c r="AG430" s="44"/>
      <c r="AH430" s="44"/>
      <c r="AI430" s="44"/>
      <c r="AJ430" s="46"/>
    </row>
    <row r="431">
      <c r="A431" s="40"/>
      <c r="B431" s="41"/>
      <c r="C431" s="47"/>
      <c r="D431" s="44"/>
      <c r="E431" s="44"/>
      <c r="F431" s="44"/>
      <c r="G431" s="44"/>
      <c r="H431" s="44"/>
      <c r="I431" s="44"/>
      <c r="J431" s="45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38"/>
      <c r="AB431" s="44"/>
      <c r="AC431" s="44"/>
      <c r="AD431" s="44"/>
      <c r="AE431" s="44"/>
      <c r="AF431" s="44"/>
      <c r="AG431" s="44"/>
      <c r="AH431" s="44"/>
      <c r="AI431" s="44"/>
      <c r="AJ431" s="46"/>
    </row>
    <row r="432">
      <c r="A432" s="40"/>
      <c r="B432" s="41"/>
      <c r="C432" s="47"/>
      <c r="D432" s="44"/>
      <c r="E432" s="44"/>
      <c r="F432" s="44"/>
      <c r="G432" s="44"/>
      <c r="H432" s="44"/>
      <c r="I432" s="44"/>
      <c r="J432" s="45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38"/>
      <c r="AB432" s="44"/>
      <c r="AC432" s="44"/>
      <c r="AD432" s="44"/>
      <c r="AE432" s="44"/>
      <c r="AF432" s="44"/>
      <c r="AG432" s="44"/>
      <c r="AH432" s="44"/>
      <c r="AI432" s="44"/>
      <c r="AJ432" s="46"/>
    </row>
    <row r="433">
      <c r="A433" s="40"/>
      <c r="B433" s="41"/>
      <c r="C433" s="47"/>
      <c r="D433" s="44"/>
      <c r="E433" s="44"/>
      <c r="F433" s="44"/>
      <c r="G433" s="44"/>
      <c r="H433" s="44"/>
      <c r="I433" s="44"/>
      <c r="J433" s="45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38"/>
      <c r="AB433" s="44"/>
      <c r="AC433" s="44"/>
      <c r="AD433" s="44"/>
      <c r="AE433" s="44"/>
      <c r="AF433" s="44"/>
      <c r="AG433" s="44"/>
      <c r="AH433" s="44"/>
      <c r="AI433" s="44"/>
      <c r="AJ433" s="46"/>
    </row>
    <row r="434">
      <c r="A434" s="40"/>
      <c r="B434" s="41"/>
      <c r="C434" s="47"/>
      <c r="D434" s="44"/>
      <c r="E434" s="44"/>
      <c r="F434" s="44"/>
      <c r="G434" s="44"/>
      <c r="H434" s="44"/>
      <c r="I434" s="44"/>
      <c r="J434" s="45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38"/>
      <c r="AB434" s="44"/>
      <c r="AC434" s="44"/>
      <c r="AD434" s="44"/>
      <c r="AE434" s="44"/>
      <c r="AF434" s="44"/>
      <c r="AG434" s="44"/>
      <c r="AH434" s="44"/>
      <c r="AI434" s="44"/>
      <c r="AJ434" s="46"/>
    </row>
    <row r="435">
      <c r="A435" s="40"/>
      <c r="B435" s="41"/>
      <c r="C435" s="47"/>
      <c r="D435" s="44"/>
      <c r="E435" s="44"/>
      <c r="F435" s="44"/>
      <c r="G435" s="44"/>
      <c r="H435" s="44"/>
      <c r="I435" s="44"/>
      <c r="J435" s="45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38"/>
      <c r="AB435" s="44"/>
      <c r="AC435" s="44"/>
      <c r="AD435" s="44"/>
      <c r="AE435" s="44"/>
      <c r="AF435" s="44"/>
      <c r="AG435" s="44"/>
      <c r="AH435" s="44"/>
      <c r="AI435" s="44"/>
      <c r="AJ435" s="46"/>
    </row>
    <row r="436">
      <c r="A436" s="40"/>
      <c r="B436" s="41"/>
      <c r="C436" s="47"/>
      <c r="D436" s="44"/>
      <c r="E436" s="44"/>
      <c r="F436" s="44"/>
      <c r="G436" s="44"/>
      <c r="H436" s="44"/>
      <c r="I436" s="44"/>
      <c r="J436" s="45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38"/>
      <c r="AB436" s="44"/>
      <c r="AC436" s="44"/>
      <c r="AD436" s="44"/>
      <c r="AE436" s="44"/>
      <c r="AF436" s="44"/>
      <c r="AG436" s="44"/>
      <c r="AH436" s="44"/>
      <c r="AI436" s="44"/>
      <c r="AJ436" s="46"/>
    </row>
    <row r="437">
      <c r="A437" s="40"/>
      <c r="B437" s="41"/>
      <c r="C437" s="47"/>
      <c r="D437" s="44"/>
      <c r="E437" s="44"/>
      <c r="F437" s="44"/>
      <c r="G437" s="44"/>
      <c r="H437" s="44"/>
      <c r="I437" s="44"/>
      <c r="J437" s="45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38"/>
      <c r="AB437" s="44"/>
      <c r="AC437" s="44"/>
      <c r="AD437" s="44"/>
      <c r="AE437" s="44"/>
      <c r="AF437" s="44"/>
      <c r="AG437" s="44"/>
      <c r="AH437" s="44"/>
      <c r="AI437" s="44"/>
      <c r="AJ437" s="46"/>
    </row>
    <row r="438">
      <c r="A438" s="40"/>
      <c r="B438" s="41"/>
      <c r="C438" s="47"/>
      <c r="D438" s="44"/>
      <c r="E438" s="44"/>
      <c r="F438" s="44"/>
      <c r="G438" s="44"/>
      <c r="H438" s="44"/>
      <c r="I438" s="44"/>
      <c r="J438" s="45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38"/>
      <c r="AB438" s="44"/>
      <c r="AC438" s="44"/>
      <c r="AD438" s="44"/>
      <c r="AE438" s="44"/>
      <c r="AF438" s="44"/>
      <c r="AG438" s="44"/>
      <c r="AH438" s="44"/>
      <c r="AI438" s="44"/>
      <c r="AJ438" s="46"/>
    </row>
    <row r="439">
      <c r="A439" s="40"/>
      <c r="B439" s="41"/>
      <c r="C439" s="47"/>
      <c r="D439" s="44"/>
      <c r="E439" s="44"/>
      <c r="F439" s="44"/>
      <c r="G439" s="44"/>
      <c r="H439" s="44"/>
      <c r="I439" s="44"/>
      <c r="J439" s="45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38"/>
      <c r="AB439" s="44"/>
      <c r="AC439" s="44"/>
      <c r="AD439" s="44"/>
      <c r="AE439" s="44"/>
      <c r="AF439" s="44"/>
      <c r="AG439" s="44"/>
      <c r="AH439" s="44"/>
      <c r="AI439" s="44"/>
      <c r="AJ439" s="46"/>
    </row>
    <row r="440">
      <c r="A440" s="40"/>
      <c r="B440" s="41"/>
      <c r="C440" s="47"/>
      <c r="D440" s="44"/>
      <c r="E440" s="44"/>
      <c r="F440" s="44"/>
      <c r="G440" s="44"/>
      <c r="H440" s="44"/>
      <c r="I440" s="44"/>
      <c r="J440" s="45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38"/>
      <c r="AB440" s="44"/>
      <c r="AC440" s="44"/>
      <c r="AD440" s="44"/>
      <c r="AE440" s="44"/>
      <c r="AF440" s="44"/>
      <c r="AG440" s="44"/>
      <c r="AH440" s="44"/>
      <c r="AI440" s="44"/>
      <c r="AJ440" s="46"/>
    </row>
    <row r="441">
      <c r="A441" s="40"/>
      <c r="B441" s="41"/>
      <c r="C441" s="47"/>
      <c r="D441" s="44"/>
      <c r="E441" s="44"/>
      <c r="F441" s="44"/>
      <c r="G441" s="44"/>
      <c r="H441" s="44"/>
      <c r="I441" s="44"/>
      <c r="J441" s="45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38"/>
      <c r="AB441" s="44"/>
      <c r="AC441" s="44"/>
      <c r="AD441" s="44"/>
      <c r="AE441" s="44"/>
      <c r="AF441" s="44"/>
      <c r="AG441" s="44"/>
      <c r="AH441" s="44"/>
      <c r="AI441" s="44"/>
      <c r="AJ441" s="46"/>
    </row>
    <row r="442">
      <c r="A442" s="40"/>
      <c r="B442" s="41"/>
      <c r="C442" s="47"/>
      <c r="D442" s="44"/>
      <c r="E442" s="44"/>
      <c r="F442" s="44"/>
      <c r="G442" s="44"/>
      <c r="H442" s="44"/>
      <c r="I442" s="44"/>
      <c r="J442" s="45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38"/>
      <c r="AB442" s="44"/>
      <c r="AC442" s="44"/>
      <c r="AD442" s="44"/>
      <c r="AE442" s="44"/>
      <c r="AF442" s="44"/>
      <c r="AG442" s="44"/>
      <c r="AH442" s="44"/>
      <c r="AI442" s="44"/>
      <c r="AJ442" s="46"/>
    </row>
    <row r="443">
      <c r="A443" s="40"/>
      <c r="B443" s="41"/>
      <c r="C443" s="47"/>
      <c r="D443" s="44"/>
      <c r="E443" s="44"/>
      <c r="F443" s="44"/>
      <c r="G443" s="44"/>
      <c r="H443" s="44"/>
      <c r="I443" s="44"/>
      <c r="J443" s="45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38"/>
      <c r="AB443" s="44"/>
      <c r="AC443" s="44"/>
      <c r="AD443" s="44"/>
      <c r="AE443" s="44"/>
      <c r="AF443" s="44"/>
      <c r="AG443" s="44"/>
      <c r="AH443" s="44"/>
      <c r="AI443" s="44"/>
      <c r="AJ443" s="46"/>
    </row>
    <row r="444">
      <c r="A444" s="40"/>
      <c r="B444" s="41"/>
      <c r="C444" s="47"/>
      <c r="D444" s="44"/>
      <c r="E444" s="44"/>
      <c r="F444" s="44"/>
      <c r="G444" s="44"/>
      <c r="H444" s="44"/>
      <c r="I444" s="44"/>
      <c r="J444" s="45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38"/>
      <c r="AB444" s="44"/>
      <c r="AC444" s="44"/>
      <c r="AD444" s="44"/>
      <c r="AE444" s="44"/>
      <c r="AF444" s="44"/>
      <c r="AG444" s="44"/>
      <c r="AH444" s="44"/>
      <c r="AI444" s="44"/>
      <c r="AJ444" s="46"/>
    </row>
    <row r="445">
      <c r="A445" s="40"/>
      <c r="B445" s="41"/>
      <c r="C445" s="47"/>
      <c r="D445" s="44"/>
      <c r="E445" s="44"/>
      <c r="F445" s="44"/>
      <c r="G445" s="44"/>
      <c r="H445" s="44"/>
      <c r="I445" s="44"/>
      <c r="J445" s="45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38"/>
      <c r="AB445" s="44"/>
      <c r="AC445" s="44"/>
      <c r="AD445" s="44"/>
      <c r="AE445" s="44"/>
      <c r="AF445" s="44"/>
      <c r="AG445" s="44"/>
      <c r="AH445" s="44"/>
      <c r="AI445" s="44"/>
      <c r="AJ445" s="46"/>
    </row>
    <row r="446">
      <c r="A446" s="40"/>
      <c r="B446" s="41"/>
      <c r="C446" s="47"/>
      <c r="D446" s="44"/>
      <c r="E446" s="44"/>
      <c r="F446" s="44"/>
      <c r="G446" s="44"/>
      <c r="H446" s="44"/>
      <c r="I446" s="44"/>
      <c r="J446" s="45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38"/>
      <c r="AB446" s="44"/>
      <c r="AC446" s="44"/>
      <c r="AD446" s="44"/>
      <c r="AE446" s="44"/>
      <c r="AF446" s="44"/>
      <c r="AG446" s="44"/>
      <c r="AH446" s="44"/>
      <c r="AI446" s="44"/>
      <c r="AJ446" s="46"/>
    </row>
    <row r="447">
      <c r="A447" s="40"/>
      <c r="B447" s="41"/>
      <c r="C447" s="47"/>
      <c r="D447" s="44"/>
      <c r="E447" s="44"/>
      <c r="F447" s="44"/>
      <c r="G447" s="44"/>
      <c r="H447" s="44"/>
      <c r="I447" s="44"/>
      <c r="J447" s="45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38"/>
      <c r="AB447" s="44"/>
      <c r="AC447" s="44"/>
      <c r="AD447" s="44"/>
      <c r="AE447" s="44"/>
      <c r="AF447" s="44"/>
      <c r="AG447" s="44"/>
      <c r="AH447" s="44"/>
      <c r="AI447" s="44"/>
      <c r="AJ447" s="46"/>
    </row>
    <row r="448">
      <c r="A448" s="40"/>
      <c r="B448" s="41"/>
      <c r="C448" s="47"/>
      <c r="D448" s="44"/>
      <c r="E448" s="44"/>
      <c r="F448" s="44"/>
      <c r="G448" s="44"/>
      <c r="H448" s="44"/>
      <c r="I448" s="44"/>
      <c r="J448" s="45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38"/>
      <c r="AB448" s="44"/>
      <c r="AC448" s="44"/>
      <c r="AD448" s="44"/>
      <c r="AE448" s="44"/>
      <c r="AF448" s="44"/>
      <c r="AG448" s="44"/>
      <c r="AH448" s="44"/>
      <c r="AI448" s="44"/>
      <c r="AJ448" s="46"/>
    </row>
    <row r="449">
      <c r="A449" s="40"/>
      <c r="B449" s="41"/>
      <c r="C449" s="47"/>
      <c r="D449" s="44"/>
      <c r="E449" s="44"/>
      <c r="F449" s="44"/>
      <c r="G449" s="44"/>
      <c r="H449" s="44"/>
      <c r="I449" s="44"/>
      <c r="J449" s="45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38"/>
      <c r="AB449" s="44"/>
      <c r="AC449" s="44"/>
      <c r="AD449" s="44"/>
      <c r="AE449" s="44"/>
      <c r="AF449" s="44"/>
      <c r="AG449" s="44"/>
      <c r="AH449" s="44"/>
      <c r="AI449" s="44"/>
      <c r="AJ449" s="46"/>
    </row>
    <row r="450">
      <c r="A450" s="40"/>
      <c r="B450" s="41"/>
      <c r="C450" s="47"/>
      <c r="D450" s="44"/>
      <c r="E450" s="44"/>
      <c r="F450" s="44"/>
      <c r="G450" s="44"/>
      <c r="H450" s="44"/>
      <c r="I450" s="44"/>
      <c r="J450" s="45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38"/>
      <c r="AB450" s="44"/>
      <c r="AC450" s="44"/>
      <c r="AD450" s="44"/>
      <c r="AE450" s="44"/>
      <c r="AF450" s="44"/>
      <c r="AG450" s="44"/>
      <c r="AH450" s="44"/>
      <c r="AI450" s="44"/>
      <c r="AJ450" s="46"/>
    </row>
    <row r="451">
      <c r="A451" s="40"/>
      <c r="B451" s="41"/>
      <c r="C451" s="47"/>
      <c r="D451" s="44"/>
      <c r="E451" s="44"/>
      <c r="F451" s="44"/>
      <c r="G451" s="44"/>
      <c r="H451" s="44"/>
      <c r="I451" s="44"/>
      <c r="J451" s="45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38"/>
      <c r="AB451" s="44"/>
      <c r="AC451" s="44"/>
      <c r="AD451" s="44"/>
      <c r="AE451" s="44"/>
      <c r="AF451" s="44"/>
      <c r="AG451" s="44"/>
      <c r="AH451" s="44"/>
      <c r="AI451" s="44"/>
      <c r="AJ451" s="46"/>
    </row>
    <row r="452">
      <c r="A452" s="40"/>
      <c r="B452" s="41"/>
      <c r="C452" s="47"/>
      <c r="D452" s="44"/>
      <c r="E452" s="44"/>
      <c r="F452" s="44"/>
      <c r="G452" s="44"/>
      <c r="H452" s="44"/>
      <c r="I452" s="44"/>
      <c r="J452" s="45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38"/>
      <c r="AB452" s="44"/>
      <c r="AC452" s="44"/>
      <c r="AD452" s="44"/>
      <c r="AE452" s="44"/>
      <c r="AF452" s="44"/>
      <c r="AG452" s="44"/>
      <c r="AH452" s="44"/>
      <c r="AI452" s="44"/>
      <c r="AJ452" s="46"/>
    </row>
    <row r="453">
      <c r="A453" s="40"/>
      <c r="B453" s="41"/>
      <c r="C453" s="47"/>
      <c r="D453" s="44"/>
      <c r="E453" s="44"/>
      <c r="F453" s="44"/>
      <c r="G453" s="44"/>
      <c r="H453" s="44"/>
      <c r="I453" s="44"/>
      <c r="J453" s="45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38"/>
      <c r="AB453" s="44"/>
      <c r="AC453" s="44"/>
      <c r="AD453" s="44"/>
      <c r="AE453" s="44"/>
      <c r="AF453" s="44"/>
      <c r="AG453" s="44"/>
      <c r="AH453" s="44"/>
      <c r="AI453" s="44"/>
      <c r="AJ453" s="46"/>
    </row>
    <row r="454">
      <c r="A454" s="40"/>
      <c r="B454" s="41"/>
      <c r="C454" s="47"/>
      <c r="D454" s="44"/>
      <c r="E454" s="44"/>
      <c r="F454" s="44"/>
      <c r="G454" s="44"/>
      <c r="H454" s="44"/>
      <c r="I454" s="44"/>
      <c r="J454" s="45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38"/>
      <c r="AB454" s="44"/>
      <c r="AC454" s="44"/>
      <c r="AD454" s="44"/>
      <c r="AE454" s="44"/>
      <c r="AF454" s="44"/>
      <c r="AG454" s="44"/>
      <c r="AH454" s="44"/>
      <c r="AI454" s="44"/>
      <c r="AJ454" s="46"/>
    </row>
    <row r="455">
      <c r="A455" s="40"/>
      <c r="B455" s="41"/>
      <c r="C455" s="47"/>
      <c r="D455" s="44"/>
      <c r="E455" s="44"/>
      <c r="F455" s="44"/>
      <c r="G455" s="44"/>
      <c r="H455" s="44"/>
      <c r="I455" s="44"/>
      <c r="J455" s="45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38"/>
      <c r="AB455" s="44"/>
      <c r="AC455" s="44"/>
      <c r="AD455" s="44"/>
      <c r="AE455" s="44"/>
      <c r="AF455" s="44"/>
      <c r="AG455" s="44"/>
      <c r="AH455" s="44"/>
      <c r="AI455" s="44"/>
      <c r="AJ455" s="46"/>
    </row>
    <row r="456">
      <c r="A456" s="40"/>
      <c r="B456" s="41"/>
      <c r="C456" s="47"/>
      <c r="D456" s="44"/>
      <c r="E456" s="44"/>
      <c r="F456" s="44"/>
      <c r="G456" s="44"/>
      <c r="H456" s="44"/>
      <c r="I456" s="44"/>
      <c r="J456" s="45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38"/>
      <c r="AB456" s="44"/>
      <c r="AC456" s="44"/>
      <c r="AD456" s="44"/>
      <c r="AE456" s="44"/>
      <c r="AF456" s="44"/>
      <c r="AG456" s="44"/>
      <c r="AH456" s="44"/>
      <c r="AI456" s="44"/>
      <c r="AJ456" s="46"/>
    </row>
    <row r="457">
      <c r="A457" s="40"/>
      <c r="B457" s="41"/>
      <c r="C457" s="47"/>
      <c r="D457" s="44"/>
      <c r="E457" s="44"/>
      <c r="F457" s="44"/>
      <c r="G457" s="44"/>
      <c r="H457" s="44"/>
      <c r="I457" s="44"/>
      <c r="J457" s="45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38"/>
      <c r="AB457" s="44"/>
      <c r="AC457" s="44"/>
      <c r="AD457" s="44"/>
      <c r="AE457" s="44"/>
      <c r="AF457" s="44"/>
      <c r="AG457" s="44"/>
      <c r="AH457" s="44"/>
      <c r="AI457" s="44"/>
      <c r="AJ457" s="46"/>
    </row>
    <row r="458">
      <c r="A458" s="40"/>
      <c r="B458" s="41"/>
      <c r="C458" s="47"/>
      <c r="D458" s="44"/>
      <c r="E458" s="44"/>
      <c r="F458" s="44"/>
      <c r="G458" s="44"/>
      <c r="H458" s="44"/>
      <c r="I458" s="44"/>
      <c r="J458" s="45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38"/>
      <c r="AB458" s="44"/>
      <c r="AC458" s="44"/>
      <c r="AD458" s="44"/>
      <c r="AE458" s="44"/>
      <c r="AF458" s="44"/>
      <c r="AG458" s="44"/>
      <c r="AH458" s="44"/>
      <c r="AI458" s="44"/>
      <c r="AJ458" s="46"/>
    </row>
    <row r="459">
      <c r="A459" s="40"/>
      <c r="B459" s="41"/>
      <c r="C459" s="47"/>
      <c r="D459" s="44"/>
      <c r="E459" s="44"/>
      <c r="F459" s="44"/>
      <c r="G459" s="44"/>
      <c r="H459" s="44"/>
      <c r="I459" s="44"/>
      <c r="J459" s="45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38"/>
      <c r="AB459" s="44"/>
      <c r="AC459" s="44"/>
      <c r="AD459" s="44"/>
      <c r="AE459" s="44"/>
      <c r="AF459" s="44"/>
      <c r="AG459" s="44"/>
      <c r="AH459" s="44"/>
      <c r="AI459" s="44"/>
      <c r="AJ459" s="46"/>
    </row>
    <row r="460">
      <c r="A460" s="40"/>
      <c r="B460" s="41"/>
      <c r="C460" s="47"/>
      <c r="D460" s="44"/>
      <c r="E460" s="44"/>
      <c r="F460" s="44"/>
      <c r="G460" s="44"/>
      <c r="H460" s="44"/>
      <c r="I460" s="44"/>
      <c r="J460" s="45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38"/>
      <c r="AB460" s="44"/>
      <c r="AC460" s="44"/>
      <c r="AD460" s="44"/>
      <c r="AE460" s="44"/>
      <c r="AF460" s="44"/>
      <c r="AG460" s="44"/>
      <c r="AH460" s="44"/>
      <c r="AI460" s="44"/>
      <c r="AJ460" s="46"/>
    </row>
    <row r="461">
      <c r="A461" s="40"/>
      <c r="B461" s="41"/>
      <c r="C461" s="47"/>
      <c r="D461" s="44"/>
      <c r="E461" s="44"/>
      <c r="F461" s="44"/>
      <c r="G461" s="44"/>
      <c r="H461" s="44"/>
      <c r="I461" s="44"/>
      <c r="J461" s="45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38"/>
      <c r="AB461" s="44"/>
      <c r="AC461" s="44"/>
      <c r="AD461" s="44"/>
      <c r="AE461" s="44"/>
      <c r="AF461" s="44"/>
      <c r="AG461" s="44"/>
      <c r="AH461" s="44"/>
      <c r="AI461" s="44"/>
      <c r="AJ461" s="46"/>
    </row>
    <row r="462">
      <c r="A462" s="40"/>
      <c r="B462" s="41"/>
      <c r="C462" s="47"/>
      <c r="D462" s="44"/>
      <c r="E462" s="44"/>
      <c r="F462" s="44"/>
      <c r="G462" s="44"/>
      <c r="H462" s="44"/>
      <c r="I462" s="44"/>
      <c r="J462" s="45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38"/>
      <c r="AB462" s="44"/>
      <c r="AC462" s="44"/>
      <c r="AD462" s="44"/>
      <c r="AE462" s="44"/>
      <c r="AF462" s="44"/>
      <c r="AG462" s="44"/>
      <c r="AH462" s="44"/>
      <c r="AI462" s="44"/>
      <c r="AJ462" s="46"/>
    </row>
    <row r="463">
      <c r="A463" s="40"/>
      <c r="B463" s="41"/>
      <c r="C463" s="47"/>
      <c r="D463" s="44"/>
      <c r="E463" s="44"/>
      <c r="F463" s="44"/>
      <c r="G463" s="44"/>
      <c r="H463" s="44"/>
      <c r="I463" s="44"/>
      <c r="J463" s="45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38"/>
      <c r="AB463" s="44"/>
      <c r="AC463" s="44"/>
      <c r="AD463" s="44"/>
      <c r="AE463" s="44"/>
      <c r="AF463" s="44"/>
      <c r="AG463" s="44"/>
      <c r="AH463" s="44"/>
      <c r="AI463" s="44"/>
      <c r="AJ463" s="46"/>
    </row>
    <row r="464">
      <c r="A464" s="40"/>
      <c r="B464" s="41"/>
      <c r="C464" s="47"/>
      <c r="D464" s="44"/>
      <c r="E464" s="44"/>
      <c r="F464" s="44"/>
      <c r="G464" s="44"/>
      <c r="H464" s="44"/>
      <c r="I464" s="44"/>
      <c r="J464" s="45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38"/>
      <c r="AB464" s="44"/>
      <c r="AC464" s="44"/>
      <c r="AD464" s="44"/>
      <c r="AE464" s="44"/>
      <c r="AF464" s="44"/>
      <c r="AG464" s="44"/>
      <c r="AH464" s="44"/>
      <c r="AI464" s="44"/>
      <c r="AJ464" s="46"/>
    </row>
    <row r="465">
      <c r="A465" s="40"/>
      <c r="B465" s="41"/>
      <c r="C465" s="47"/>
      <c r="D465" s="44"/>
      <c r="E465" s="44"/>
      <c r="F465" s="44"/>
      <c r="G465" s="44"/>
      <c r="H465" s="44"/>
      <c r="I465" s="44"/>
      <c r="J465" s="45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38"/>
      <c r="AB465" s="44"/>
      <c r="AC465" s="44"/>
      <c r="AD465" s="44"/>
      <c r="AE465" s="44"/>
      <c r="AF465" s="44"/>
      <c r="AG465" s="44"/>
      <c r="AH465" s="44"/>
      <c r="AI465" s="44"/>
      <c r="AJ465" s="46"/>
    </row>
    <row r="466">
      <c r="A466" s="40"/>
      <c r="B466" s="41"/>
      <c r="C466" s="47"/>
      <c r="D466" s="44"/>
      <c r="E466" s="44"/>
      <c r="F466" s="44"/>
      <c r="G466" s="44"/>
      <c r="H466" s="44"/>
      <c r="I466" s="44"/>
      <c r="J466" s="45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38"/>
      <c r="AB466" s="44"/>
      <c r="AC466" s="44"/>
      <c r="AD466" s="44"/>
      <c r="AE466" s="44"/>
      <c r="AF466" s="44"/>
      <c r="AG466" s="44"/>
      <c r="AH466" s="44"/>
      <c r="AI466" s="44"/>
      <c r="AJ466" s="46"/>
    </row>
    <row r="467">
      <c r="A467" s="40"/>
      <c r="B467" s="41"/>
      <c r="C467" s="47"/>
      <c r="D467" s="44"/>
      <c r="E467" s="44"/>
      <c r="F467" s="44"/>
      <c r="G467" s="44"/>
      <c r="H467" s="44"/>
      <c r="I467" s="44"/>
      <c r="J467" s="45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38"/>
      <c r="AB467" s="44"/>
      <c r="AC467" s="44"/>
      <c r="AD467" s="44"/>
      <c r="AE467" s="44"/>
      <c r="AF467" s="44"/>
      <c r="AG467" s="44"/>
      <c r="AH467" s="44"/>
      <c r="AI467" s="44"/>
      <c r="AJ467" s="46"/>
    </row>
    <row r="468">
      <c r="A468" s="40"/>
      <c r="B468" s="41"/>
      <c r="C468" s="47"/>
      <c r="D468" s="44"/>
      <c r="E468" s="44"/>
      <c r="F468" s="44"/>
      <c r="G468" s="44"/>
      <c r="H468" s="44"/>
      <c r="I468" s="44"/>
      <c r="J468" s="45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38"/>
      <c r="AB468" s="44"/>
      <c r="AC468" s="44"/>
      <c r="AD468" s="44"/>
      <c r="AE468" s="44"/>
      <c r="AF468" s="44"/>
      <c r="AG468" s="44"/>
      <c r="AH468" s="44"/>
      <c r="AI468" s="44"/>
      <c r="AJ468" s="46"/>
    </row>
    <row r="469">
      <c r="A469" s="40"/>
      <c r="B469" s="41"/>
      <c r="C469" s="47"/>
      <c r="D469" s="44"/>
      <c r="E469" s="44"/>
      <c r="F469" s="44"/>
      <c r="G469" s="44"/>
      <c r="H469" s="44"/>
      <c r="I469" s="44"/>
      <c r="J469" s="45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38"/>
      <c r="AB469" s="44"/>
      <c r="AC469" s="44"/>
      <c r="AD469" s="44"/>
      <c r="AE469" s="44"/>
      <c r="AF469" s="44"/>
      <c r="AG469" s="44"/>
      <c r="AH469" s="44"/>
      <c r="AI469" s="44"/>
      <c r="AJ469" s="46"/>
    </row>
    <row r="470">
      <c r="A470" s="40"/>
      <c r="B470" s="41"/>
      <c r="C470" s="47"/>
      <c r="D470" s="44"/>
      <c r="E470" s="44"/>
      <c r="F470" s="44"/>
      <c r="G470" s="44"/>
      <c r="H470" s="44"/>
      <c r="I470" s="44"/>
      <c r="J470" s="45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38"/>
      <c r="AB470" s="44"/>
      <c r="AC470" s="44"/>
      <c r="AD470" s="44"/>
      <c r="AE470" s="44"/>
      <c r="AF470" s="44"/>
      <c r="AG470" s="44"/>
      <c r="AH470" s="44"/>
      <c r="AI470" s="44"/>
      <c r="AJ470" s="46"/>
    </row>
    <row r="471">
      <c r="A471" s="40"/>
      <c r="B471" s="41"/>
      <c r="C471" s="47"/>
      <c r="D471" s="44"/>
      <c r="E471" s="44"/>
      <c r="F471" s="44"/>
      <c r="G471" s="44"/>
      <c r="H471" s="44"/>
      <c r="I471" s="44"/>
      <c r="J471" s="45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38"/>
      <c r="AB471" s="44"/>
      <c r="AC471" s="44"/>
      <c r="AD471" s="44"/>
      <c r="AE471" s="44"/>
      <c r="AF471" s="44"/>
      <c r="AG471" s="44"/>
      <c r="AH471" s="44"/>
      <c r="AI471" s="44"/>
      <c r="AJ471" s="46"/>
    </row>
    <row r="472">
      <c r="A472" s="40"/>
      <c r="B472" s="41"/>
      <c r="C472" s="47"/>
      <c r="D472" s="44"/>
      <c r="E472" s="44"/>
      <c r="F472" s="44"/>
      <c r="G472" s="44"/>
      <c r="H472" s="44"/>
      <c r="I472" s="44"/>
      <c r="J472" s="45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38"/>
      <c r="AB472" s="44"/>
      <c r="AC472" s="44"/>
      <c r="AD472" s="44"/>
      <c r="AE472" s="44"/>
      <c r="AF472" s="44"/>
      <c r="AG472" s="44"/>
      <c r="AH472" s="44"/>
      <c r="AI472" s="44"/>
      <c r="AJ472" s="46"/>
    </row>
    <row r="473">
      <c r="A473" s="40"/>
      <c r="B473" s="41"/>
      <c r="C473" s="47"/>
      <c r="D473" s="44"/>
      <c r="E473" s="44"/>
      <c r="F473" s="44"/>
      <c r="G473" s="44"/>
      <c r="H473" s="44"/>
      <c r="I473" s="44"/>
      <c r="J473" s="45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38"/>
      <c r="AB473" s="44"/>
      <c r="AC473" s="44"/>
      <c r="AD473" s="44"/>
      <c r="AE473" s="44"/>
      <c r="AF473" s="44"/>
      <c r="AG473" s="44"/>
      <c r="AH473" s="44"/>
      <c r="AI473" s="44"/>
      <c r="AJ473" s="46"/>
    </row>
    <row r="474">
      <c r="A474" s="40"/>
      <c r="B474" s="41"/>
      <c r="C474" s="47"/>
      <c r="D474" s="44"/>
      <c r="E474" s="44"/>
      <c r="F474" s="44"/>
      <c r="G474" s="44"/>
      <c r="H474" s="44"/>
      <c r="I474" s="44"/>
      <c r="J474" s="45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38"/>
      <c r="AB474" s="44"/>
      <c r="AC474" s="44"/>
      <c r="AD474" s="44"/>
      <c r="AE474" s="44"/>
      <c r="AF474" s="44"/>
      <c r="AG474" s="44"/>
      <c r="AH474" s="44"/>
      <c r="AI474" s="44"/>
      <c r="AJ474" s="46"/>
    </row>
    <row r="475">
      <c r="A475" s="40"/>
      <c r="B475" s="41"/>
      <c r="C475" s="47"/>
      <c r="D475" s="44"/>
      <c r="E475" s="44"/>
      <c r="F475" s="44"/>
      <c r="G475" s="44"/>
      <c r="H475" s="44"/>
      <c r="I475" s="44"/>
      <c r="J475" s="45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38"/>
      <c r="AB475" s="44"/>
      <c r="AC475" s="44"/>
      <c r="AD475" s="44"/>
      <c r="AE475" s="44"/>
      <c r="AF475" s="44"/>
      <c r="AG475" s="44"/>
      <c r="AH475" s="44"/>
      <c r="AI475" s="44"/>
      <c r="AJ475" s="46"/>
    </row>
    <row r="476">
      <c r="A476" s="40"/>
      <c r="B476" s="41"/>
      <c r="C476" s="47"/>
      <c r="D476" s="44"/>
      <c r="E476" s="44"/>
      <c r="F476" s="44"/>
      <c r="G476" s="44"/>
      <c r="H476" s="44"/>
      <c r="I476" s="44"/>
      <c r="J476" s="45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38"/>
      <c r="AB476" s="44"/>
      <c r="AC476" s="44"/>
      <c r="AD476" s="44"/>
      <c r="AE476" s="44"/>
      <c r="AF476" s="44"/>
      <c r="AG476" s="44"/>
      <c r="AH476" s="44"/>
      <c r="AI476" s="44"/>
      <c r="AJ476" s="46"/>
    </row>
    <row r="477">
      <c r="A477" s="40"/>
      <c r="B477" s="41"/>
      <c r="C477" s="47"/>
      <c r="D477" s="44"/>
      <c r="E477" s="44"/>
      <c r="F477" s="44"/>
      <c r="G477" s="44"/>
      <c r="H477" s="44"/>
      <c r="I477" s="44"/>
      <c r="J477" s="45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38"/>
      <c r="AB477" s="44"/>
      <c r="AC477" s="44"/>
      <c r="AD477" s="44"/>
      <c r="AE477" s="44"/>
      <c r="AF477" s="44"/>
      <c r="AG477" s="44"/>
      <c r="AH477" s="44"/>
      <c r="AI477" s="44"/>
      <c r="AJ477" s="46"/>
    </row>
    <row r="478">
      <c r="A478" s="40"/>
      <c r="B478" s="41"/>
      <c r="C478" s="47"/>
      <c r="D478" s="44"/>
      <c r="E478" s="44"/>
      <c r="F478" s="44"/>
      <c r="G478" s="44"/>
      <c r="H478" s="44"/>
      <c r="I478" s="44"/>
      <c r="J478" s="45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38"/>
      <c r="AB478" s="44"/>
      <c r="AC478" s="44"/>
      <c r="AD478" s="44"/>
      <c r="AE478" s="44"/>
      <c r="AF478" s="44"/>
      <c r="AG478" s="44"/>
      <c r="AH478" s="44"/>
      <c r="AI478" s="44"/>
      <c r="AJ478" s="46"/>
    </row>
    <row r="479">
      <c r="A479" s="40"/>
      <c r="B479" s="41"/>
      <c r="C479" s="47"/>
      <c r="D479" s="44"/>
      <c r="E479" s="44"/>
      <c r="F479" s="44"/>
      <c r="G479" s="44"/>
      <c r="H479" s="44"/>
      <c r="I479" s="44"/>
      <c r="J479" s="45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38"/>
      <c r="AB479" s="44"/>
      <c r="AC479" s="44"/>
      <c r="AD479" s="44"/>
      <c r="AE479" s="44"/>
      <c r="AF479" s="44"/>
      <c r="AG479" s="44"/>
      <c r="AH479" s="44"/>
      <c r="AI479" s="44"/>
      <c r="AJ479" s="46"/>
    </row>
    <row r="480">
      <c r="A480" s="40"/>
      <c r="B480" s="41"/>
      <c r="C480" s="47"/>
      <c r="D480" s="44"/>
      <c r="E480" s="44"/>
      <c r="F480" s="44"/>
      <c r="G480" s="44"/>
      <c r="H480" s="44"/>
      <c r="I480" s="44"/>
      <c r="J480" s="45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38"/>
      <c r="AB480" s="44"/>
      <c r="AC480" s="44"/>
      <c r="AD480" s="44"/>
      <c r="AE480" s="44"/>
      <c r="AF480" s="44"/>
      <c r="AG480" s="44"/>
      <c r="AH480" s="44"/>
      <c r="AI480" s="44"/>
      <c r="AJ480" s="46"/>
    </row>
    <row r="481">
      <c r="A481" s="40"/>
      <c r="B481" s="41"/>
      <c r="C481" s="47"/>
      <c r="D481" s="44"/>
      <c r="E481" s="44"/>
      <c r="F481" s="44"/>
      <c r="G481" s="44"/>
      <c r="H481" s="44"/>
      <c r="I481" s="44"/>
      <c r="J481" s="45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38"/>
      <c r="AB481" s="44"/>
      <c r="AC481" s="44"/>
      <c r="AD481" s="44"/>
      <c r="AE481" s="44"/>
      <c r="AF481" s="44"/>
      <c r="AG481" s="44"/>
      <c r="AH481" s="44"/>
      <c r="AI481" s="44"/>
      <c r="AJ481" s="46"/>
    </row>
    <row r="482">
      <c r="A482" s="40"/>
      <c r="B482" s="41"/>
      <c r="C482" s="47"/>
      <c r="D482" s="44"/>
      <c r="E482" s="44"/>
      <c r="F482" s="44"/>
      <c r="G482" s="44"/>
      <c r="H482" s="44"/>
      <c r="I482" s="44"/>
      <c r="J482" s="45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38"/>
      <c r="AB482" s="44"/>
      <c r="AC482" s="44"/>
      <c r="AD482" s="44"/>
      <c r="AE482" s="44"/>
      <c r="AF482" s="44"/>
      <c r="AG482" s="44"/>
      <c r="AH482" s="44"/>
      <c r="AI482" s="44"/>
      <c r="AJ482" s="46"/>
    </row>
    <row r="483">
      <c r="A483" s="40"/>
      <c r="B483" s="41"/>
      <c r="C483" s="47"/>
      <c r="D483" s="44"/>
      <c r="E483" s="44"/>
      <c r="F483" s="44"/>
      <c r="G483" s="44"/>
      <c r="H483" s="44"/>
      <c r="I483" s="44"/>
      <c r="J483" s="45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38"/>
      <c r="AB483" s="44"/>
      <c r="AC483" s="44"/>
      <c r="AD483" s="44"/>
      <c r="AE483" s="44"/>
      <c r="AF483" s="44"/>
      <c r="AG483" s="44"/>
      <c r="AH483" s="44"/>
      <c r="AI483" s="44"/>
      <c r="AJ483" s="46"/>
    </row>
    <row r="484">
      <c r="A484" s="40"/>
      <c r="B484" s="41"/>
      <c r="C484" s="47"/>
      <c r="D484" s="44"/>
      <c r="E484" s="44"/>
      <c r="F484" s="44"/>
      <c r="G484" s="44"/>
      <c r="H484" s="44"/>
      <c r="I484" s="44"/>
      <c r="J484" s="45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38"/>
      <c r="AB484" s="44"/>
      <c r="AC484" s="44"/>
      <c r="AD484" s="44"/>
      <c r="AE484" s="44"/>
      <c r="AF484" s="44"/>
      <c r="AG484" s="44"/>
      <c r="AH484" s="44"/>
      <c r="AI484" s="44"/>
      <c r="AJ484" s="46"/>
    </row>
    <row r="485">
      <c r="A485" s="40"/>
      <c r="B485" s="41"/>
      <c r="C485" s="47"/>
      <c r="D485" s="44"/>
      <c r="E485" s="44"/>
      <c r="F485" s="44"/>
      <c r="G485" s="44"/>
      <c r="H485" s="44"/>
      <c r="I485" s="44"/>
      <c r="J485" s="45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38"/>
      <c r="AB485" s="44"/>
      <c r="AC485" s="44"/>
      <c r="AD485" s="44"/>
      <c r="AE485" s="44"/>
      <c r="AF485" s="44"/>
      <c r="AG485" s="44"/>
      <c r="AH485" s="44"/>
      <c r="AI485" s="44"/>
      <c r="AJ485" s="46"/>
    </row>
    <row r="486">
      <c r="A486" s="40"/>
      <c r="B486" s="41"/>
      <c r="C486" s="47"/>
      <c r="D486" s="44"/>
      <c r="E486" s="44"/>
      <c r="F486" s="44"/>
      <c r="G486" s="44"/>
      <c r="H486" s="44"/>
      <c r="I486" s="44"/>
      <c r="J486" s="45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38"/>
      <c r="AB486" s="44"/>
      <c r="AC486" s="44"/>
      <c r="AD486" s="44"/>
      <c r="AE486" s="44"/>
      <c r="AF486" s="44"/>
      <c r="AG486" s="44"/>
      <c r="AH486" s="44"/>
      <c r="AI486" s="44"/>
      <c r="AJ486" s="46"/>
    </row>
    <row r="487">
      <c r="A487" s="40"/>
      <c r="B487" s="41"/>
      <c r="C487" s="47"/>
      <c r="D487" s="44"/>
      <c r="E487" s="44"/>
      <c r="F487" s="44"/>
      <c r="G487" s="44"/>
      <c r="H487" s="44"/>
      <c r="I487" s="44"/>
      <c r="J487" s="45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38"/>
      <c r="AB487" s="44"/>
      <c r="AC487" s="44"/>
      <c r="AD487" s="44"/>
      <c r="AE487" s="44"/>
      <c r="AF487" s="44"/>
      <c r="AG487" s="44"/>
      <c r="AH487" s="44"/>
      <c r="AI487" s="44"/>
      <c r="AJ487" s="46"/>
    </row>
    <row r="488">
      <c r="A488" s="40"/>
      <c r="B488" s="41"/>
      <c r="C488" s="47"/>
      <c r="D488" s="44"/>
      <c r="E488" s="44"/>
      <c r="F488" s="44"/>
      <c r="G488" s="44"/>
      <c r="H488" s="44"/>
      <c r="I488" s="44"/>
      <c r="J488" s="45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38"/>
      <c r="AB488" s="44"/>
      <c r="AC488" s="44"/>
      <c r="AD488" s="44"/>
      <c r="AE488" s="44"/>
      <c r="AF488" s="44"/>
      <c r="AG488" s="44"/>
      <c r="AH488" s="44"/>
      <c r="AI488" s="44"/>
      <c r="AJ488" s="46"/>
    </row>
    <row r="489">
      <c r="A489" s="40"/>
      <c r="B489" s="41"/>
      <c r="C489" s="47"/>
      <c r="D489" s="44"/>
      <c r="E489" s="44"/>
      <c r="F489" s="44"/>
      <c r="G489" s="44"/>
      <c r="H489" s="44"/>
      <c r="I489" s="44"/>
      <c r="J489" s="45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38"/>
      <c r="AB489" s="44"/>
      <c r="AC489" s="44"/>
      <c r="AD489" s="44"/>
      <c r="AE489" s="44"/>
      <c r="AF489" s="44"/>
      <c r="AG489" s="44"/>
      <c r="AH489" s="44"/>
      <c r="AI489" s="44"/>
      <c r="AJ489" s="46"/>
    </row>
    <row r="490">
      <c r="A490" s="40"/>
      <c r="B490" s="41"/>
      <c r="C490" s="47"/>
      <c r="D490" s="44"/>
      <c r="E490" s="44"/>
      <c r="F490" s="44"/>
      <c r="G490" s="44"/>
      <c r="H490" s="44"/>
      <c r="I490" s="44"/>
      <c r="J490" s="45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38"/>
      <c r="AB490" s="44"/>
      <c r="AC490" s="44"/>
      <c r="AD490" s="44"/>
      <c r="AE490" s="44"/>
      <c r="AF490" s="44"/>
      <c r="AG490" s="44"/>
      <c r="AH490" s="44"/>
      <c r="AI490" s="44"/>
      <c r="AJ490" s="46"/>
    </row>
    <row r="491">
      <c r="A491" s="40"/>
      <c r="B491" s="41"/>
      <c r="C491" s="47"/>
      <c r="D491" s="44"/>
      <c r="E491" s="44"/>
      <c r="F491" s="44"/>
      <c r="G491" s="44"/>
      <c r="H491" s="44"/>
      <c r="I491" s="44"/>
      <c r="J491" s="45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38"/>
      <c r="AB491" s="44"/>
      <c r="AC491" s="44"/>
      <c r="AD491" s="44"/>
      <c r="AE491" s="44"/>
      <c r="AF491" s="44"/>
      <c r="AG491" s="44"/>
      <c r="AH491" s="44"/>
      <c r="AI491" s="44"/>
      <c r="AJ491" s="46"/>
    </row>
    <row r="492">
      <c r="A492" s="40"/>
      <c r="B492" s="41"/>
      <c r="C492" s="47"/>
      <c r="D492" s="44"/>
      <c r="E492" s="44"/>
      <c r="F492" s="44"/>
      <c r="G492" s="44"/>
      <c r="H492" s="44"/>
      <c r="I492" s="44"/>
      <c r="J492" s="45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38"/>
      <c r="AB492" s="44"/>
      <c r="AC492" s="44"/>
      <c r="AD492" s="44"/>
      <c r="AE492" s="44"/>
      <c r="AF492" s="44"/>
      <c r="AG492" s="44"/>
      <c r="AH492" s="44"/>
      <c r="AI492" s="44"/>
      <c r="AJ492" s="46"/>
    </row>
    <row r="493">
      <c r="A493" s="40"/>
      <c r="B493" s="41"/>
      <c r="C493" s="47"/>
      <c r="D493" s="44"/>
      <c r="E493" s="44"/>
      <c r="F493" s="44"/>
      <c r="G493" s="44"/>
      <c r="H493" s="44"/>
      <c r="I493" s="44"/>
      <c r="J493" s="45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38"/>
      <c r="AB493" s="44"/>
      <c r="AC493" s="44"/>
      <c r="AD493" s="44"/>
      <c r="AE493" s="44"/>
      <c r="AF493" s="44"/>
      <c r="AG493" s="44"/>
      <c r="AH493" s="44"/>
      <c r="AI493" s="44"/>
      <c r="AJ493" s="46"/>
    </row>
    <row r="494">
      <c r="A494" s="40"/>
      <c r="B494" s="41"/>
      <c r="C494" s="47"/>
      <c r="D494" s="44"/>
      <c r="E494" s="44"/>
      <c r="F494" s="44"/>
      <c r="G494" s="44"/>
      <c r="H494" s="44"/>
      <c r="I494" s="44"/>
      <c r="J494" s="45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38"/>
      <c r="AB494" s="44"/>
      <c r="AC494" s="44"/>
      <c r="AD494" s="44"/>
      <c r="AE494" s="44"/>
      <c r="AF494" s="44"/>
      <c r="AG494" s="44"/>
      <c r="AH494" s="44"/>
      <c r="AI494" s="44"/>
      <c r="AJ494" s="46"/>
    </row>
    <row r="495">
      <c r="A495" s="40"/>
      <c r="B495" s="41"/>
      <c r="C495" s="47"/>
      <c r="D495" s="44"/>
      <c r="E495" s="44"/>
      <c r="F495" s="44"/>
      <c r="G495" s="44"/>
      <c r="H495" s="44"/>
      <c r="I495" s="44"/>
      <c r="J495" s="45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38"/>
      <c r="AB495" s="44"/>
      <c r="AC495" s="44"/>
      <c r="AD495" s="44"/>
      <c r="AE495" s="44"/>
      <c r="AF495" s="44"/>
      <c r="AG495" s="44"/>
      <c r="AH495" s="44"/>
      <c r="AI495" s="44"/>
      <c r="AJ495" s="46"/>
    </row>
    <row r="496">
      <c r="A496" s="40"/>
      <c r="B496" s="41"/>
      <c r="C496" s="47"/>
      <c r="D496" s="44"/>
      <c r="E496" s="44"/>
      <c r="F496" s="44"/>
      <c r="G496" s="44"/>
      <c r="H496" s="44"/>
      <c r="I496" s="44"/>
      <c r="J496" s="45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38"/>
      <c r="AB496" s="44"/>
      <c r="AC496" s="44"/>
      <c r="AD496" s="44"/>
      <c r="AE496" s="44"/>
      <c r="AF496" s="44"/>
      <c r="AG496" s="44"/>
      <c r="AH496" s="44"/>
      <c r="AI496" s="44"/>
      <c r="AJ496" s="46"/>
    </row>
    <row r="497">
      <c r="A497" s="40"/>
      <c r="B497" s="41"/>
      <c r="C497" s="47"/>
      <c r="D497" s="44"/>
      <c r="E497" s="44"/>
      <c r="F497" s="44"/>
      <c r="G497" s="44"/>
      <c r="H497" s="44"/>
      <c r="I497" s="44"/>
      <c r="J497" s="45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38"/>
      <c r="AB497" s="44"/>
      <c r="AC497" s="44"/>
      <c r="AD497" s="44"/>
      <c r="AE497" s="44"/>
      <c r="AF497" s="44"/>
      <c r="AG497" s="44"/>
      <c r="AH497" s="44"/>
      <c r="AI497" s="44"/>
      <c r="AJ497" s="46"/>
    </row>
    <row r="498">
      <c r="A498" s="40"/>
      <c r="B498" s="41"/>
      <c r="C498" s="47"/>
      <c r="D498" s="44"/>
      <c r="E498" s="44"/>
      <c r="F498" s="44"/>
      <c r="G498" s="44"/>
      <c r="H498" s="44"/>
      <c r="I498" s="44"/>
      <c r="J498" s="45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38"/>
      <c r="AB498" s="44"/>
      <c r="AC498" s="44"/>
      <c r="AD498" s="44"/>
      <c r="AE498" s="44"/>
      <c r="AF498" s="44"/>
      <c r="AG498" s="44"/>
      <c r="AH498" s="44"/>
      <c r="AI498" s="44"/>
      <c r="AJ498" s="46"/>
    </row>
    <row r="499">
      <c r="A499" s="40"/>
      <c r="B499" s="41"/>
      <c r="C499" s="47"/>
      <c r="D499" s="44"/>
      <c r="E499" s="44"/>
      <c r="F499" s="44"/>
      <c r="G499" s="44"/>
      <c r="H499" s="44"/>
      <c r="I499" s="44"/>
      <c r="J499" s="45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38"/>
      <c r="AB499" s="44"/>
      <c r="AC499" s="44"/>
      <c r="AD499" s="44"/>
      <c r="AE499" s="44"/>
      <c r="AF499" s="44"/>
      <c r="AG499" s="44"/>
      <c r="AH499" s="44"/>
      <c r="AI499" s="44"/>
      <c r="AJ499" s="46"/>
    </row>
    <row r="500">
      <c r="A500" s="40"/>
      <c r="B500" s="41"/>
      <c r="C500" s="47"/>
      <c r="D500" s="44"/>
      <c r="E500" s="44"/>
      <c r="F500" s="44"/>
      <c r="G500" s="44"/>
      <c r="H500" s="44"/>
      <c r="I500" s="44"/>
      <c r="J500" s="45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38"/>
      <c r="AB500" s="44"/>
      <c r="AC500" s="44"/>
      <c r="AD500" s="44"/>
      <c r="AE500" s="44"/>
      <c r="AF500" s="44"/>
      <c r="AG500" s="44"/>
      <c r="AH500" s="44"/>
      <c r="AI500" s="44"/>
      <c r="AJ500" s="46"/>
    </row>
    <row r="501">
      <c r="A501" s="40"/>
      <c r="B501" s="41"/>
      <c r="C501" s="47"/>
      <c r="D501" s="44"/>
      <c r="E501" s="44"/>
      <c r="F501" s="44"/>
      <c r="G501" s="44"/>
      <c r="H501" s="44"/>
      <c r="I501" s="44"/>
      <c r="J501" s="45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38"/>
      <c r="AB501" s="44"/>
      <c r="AC501" s="44"/>
      <c r="AD501" s="44"/>
      <c r="AE501" s="44"/>
      <c r="AF501" s="44"/>
      <c r="AG501" s="44"/>
      <c r="AH501" s="44"/>
      <c r="AI501" s="44"/>
      <c r="AJ501" s="46"/>
    </row>
    <row r="502">
      <c r="A502" s="40"/>
      <c r="B502" s="41"/>
      <c r="C502" s="47"/>
      <c r="D502" s="44"/>
      <c r="E502" s="44"/>
      <c r="F502" s="44"/>
      <c r="G502" s="44"/>
      <c r="H502" s="44"/>
      <c r="I502" s="44"/>
      <c r="J502" s="45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38"/>
      <c r="AB502" s="44"/>
      <c r="AC502" s="44"/>
      <c r="AD502" s="44"/>
      <c r="AE502" s="44"/>
      <c r="AF502" s="44"/>
      <c r="AG502" s="44"/>
      <c r="AH502" s="44"/>
      <c r="AI502" s="44"/>
      <c r="AJ502" s="46"/>
    </row>
    <row r="503">
      <c r="A503" s="40"/>
      <c r="B503" s="41"/>
      <c r="C503" s="47"/>
      <c r="D503" s="44"/>
      <c r="E503" s="44"/>
      <c r="F503" s="44"/>
      <c r="G503" s="44"/>
      <c r="H503" s="44"/>
      <c r="I503" s="44"/>
      <c r="J503" s="45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38"/>
      <c r="AB503" s="44"/>
      <c r="AC503" s="44"/>
      <c r="AD503" s="44"/>
      <c r="AE503" s="44"/>
      <c r="AF503" s="44"/>
      <c r="AG503" s="44"/>
      <c r="AH503" s="44"/>
      <c r="AI503" s="44"/>
      <c r="AJ503" s="46"/>
    </row>
    <row r="504">
      <c r="A504" s="40"/>
      <c r="B504" s="41"/>
      <c r="C504" s="47"/>
      <c r="D504" s="44"/>
      <c r="E504" s="44"/>
      <c r="F504" s="44"/>
      <c r="G504" s="44"/>
      <c r="H504" s="44"/>
      <c r="I504" s="44"/>
      <c r="J504" s="45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38"/>
      <c r="AB504" s="44"/>
      <c r="AC504" s="44"/>
      <c r="AD504" s="44"/>
      <c r="AE504" s="44"/>
      <c r="AF504" s="44"/>
      <c r="AG504" s="44"/>
      <c r="AH504" s="44"/>
      <c r="AI504" s="44"/>
      <c r="AJ504" s="46"/>
    </row>
    <row r="505">
      <c r="A505" s="40"/>
      <c r="B505" s="41"/>
      <c r="C505" s="47"/>
      <c r="D505" s="44"/>
      <c r="E505" s="44"/>
      <c r="F505" s="44"/>
      <c r="G505" s="44"/>
      <c r="H505" s="44"/>
      <c r="I505" s="44"/>
      <c r="J505" s="45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38"/>
      <c r="AB505" s="44"/>
      <c r="AC505" s="44"/>
      <c r="AD505" s="44"/>
      <c r="AE505" s="44"/>
      <c r="AF505" s="44"/>
      <c r="AG505" s="44"/>
      <c r="AH505" s="44"/>
      <c r="AI505" s="44"/>
      <c r="AJ505" s="46"/>
    </row>
    <row r="506">
      <c r="A506" s="40"/>
      <c r="B506" s="41"/>
      <c r="C506" s="47"/>
      <c r="D506" s="44"/>
      <c r="E506" s="44"/>
      <c r="F506" s="44"/>
      <c r="G506" s="44"/>
      <c r="H506" s="44"/>
      <c r="I506" s="44"/>
      <c r="J506" s="45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38"/>
      <c r="AB506" s="44"/>
      <c r="AC506" s="44"/>
      <c r="AD506" s="44"/>
      <c r="AE506" s="44"/>
      <c r="AF506" s="44"/>
      <c r="AG506" s="44"/>
      <c r="AH506" s="44"/>
      <c r="AI506" s="44"/>
      <c r="AJ506" s="46"/>
    </row>
    <row r="507">
      <c r="A507" s="40"/>
      <c r="B507" s="41"/>
      <c r="C507" s="47"/>
      <c r="D507" s="44"/>
      <c r="E507" s="44"/>
      <c r="F507" s="44"/>
      <c r="G507" s="44"/>
      <c r="H507" s="44"/>
      <c r="I507" s="44"/>
      <c r="J507" s="45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38"/>
      <c r="AB507" s="44"/>
      <c r="AC507" s="44"/>
      <c r="AD507" s="44"/>
      <c r="AE507" s="44"/>
      <c r="AF507" s="44"/>
      <c r="AG507" s="44"/>
      <c r="AH507" s="44"/>
      <c r="AI507" s="44"/>
      <c r="AJ507" s="46"/>
    </row>
    <row r="508">
      <c r="A508" s="40"/>
      <c r="B508" s="41"/>
      <c r="C508" s="47"/>
      <c r="D508" s="44"/>
      <c r="E508" s="44"/>
      <c r="F508" s="44"/>
      <c r="G508" s="44"/>
      <c r="H508" s="44"/>
      <c r="I508" s="44"/>
      <c r="J508" s="45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38"/>
      <c r="AB508" s="44"/>
      <c r="AC508" s="44"/>
      <c r="AD508" s="44"/>
      <c r="AE508" s="44"/>
      <c r="AF508" s="44"/>
      <c r="AG508" s="44"/>
      <c r="AH508" s="44"/>
      <c r="AI508" s="44"/>
      <c r="AJ508" s="46"/>
    </row>
    <row r="509">
      <c r="A509" s="40"/>
      <c r="B509" s="41"/>
      <c r="C509" s="47"/>
      <c r="D509" s="44"/>
      <c r="E509" s="44"/>
      <c r="F509" s="44"/>
      <c r="G509" s="44"/>
      <c r="H509" s="44"/>
      <c r="I509" s="44"/>
      <c r="J509" s="45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38"/>
      <c r="AB509" s="44"/>
      <c r="AC509" s="44"/>
      <c r="AD509" s="44"/>
      <c r="AE509" s="44"/>
      <c r="AF509" s="44"/>
      <c r="AG509" s="44"/>
      <c r="AH509" s="44"/>
      <c r="AI509" s="44"/>
      <c r="AJ509" s="46"/>
    </row>
    <row r="510">
      <c r="A510" s="40"/>
      <c r="B510" s="41"/>
      <c r="C510" s="47"/>
      <c r="D510" s="44"/>
      <c r="E510" s="44"/>
      <c r="F510" s="44"/>
      <c r="G510" s="44"/>
      <c r="H510" s="44"/>
      <c r="I510" s="44"/>
      <c r="J510" s="45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38"/>
      <c r="AB510" s="44"/>
      <c r="AC510" s="44"/>
      <c r="AD510" s="44"/>
      <c r="AE510" s="44"/>
      <c r="AF510" s="44"/>
      <c r="AG510" s="44"/>
      <c r="AH510" s="44"/>
      <c r="AI510" s="44"/>
      <c r="AJ510" s="46"/>
    </row>
    <row r="511">
      <c r="A511" s="40"/>
      <c r="B511" s="41"/>
      <c r="C511" s="47"/>
      <c r="D511" s="44"/>
      <c r="E511" s="44"/>
      <c r="F511" s="44"/>
      <c r="G511" s="44"/>
      <c r="H511" s="44"/>
      <c r="I511" s="44"/>
      <c r="J511" s="45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38"/>
      <c r="AB511" s="44"/>
      <c r="AC511" s="44"/>
      <c r="AD511" s="44"/>
      <c r="AE511" s="44"/>
      <c r="AF511" s="44"/>
      <c r="AG511" s="44"/>
      <c r="AH511" s="44"/>
      <c r="AI511" s="44"/>
      <c r="AJ511" s="46"/>
    </row>
    <row r="512">
      <c r="A512" s="40"/>
      <c r="B512" s="41"/>
      <c r="C512" s="47"/>
      <c r="D512" s="44"/>
      <c r="E512" s="44"/>
      <c r="F512" s="44"/>
      <c r="G512" s="44"/>
      <c r="H512" s="44"/>
      <c r="I512" s="44"/>
      <c r="J512" s="45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38"/>
      <c r="AB512" s="44"/>
      <c r="AC512" s="44"/>
      <c r="AD512" s="44"/>
      <c r="AE512" s="44"/>
      <c r="AF512" s="44"/>
      <c r="AG512" s="44"/>
      <c r="AH512" s="44"/>
      <c r="AI512" s="44"/>
      <c r="AJ512" s="46"/>
    </row>
    <row r="513">
      <c r="A513" s="40"/>
      <c r="B513" s="41"/>
      <c r="C513" s="47"/>
      <c r="D513" s="44"/>
      <c r="E513" s="44"/>
      <c r="F513" s="44"/>
      <c r="G513" s="44"/>
      <c r="H513" s="44"/>
      <c r="I513" s="44"/>
      <c r="J513" s="45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38"/>
      <c r="AB513" s="44"/>
      <c r="AC513" s="44"/>
      <c r="AD513" s="44"/>
      <c r="AE513" s="44"/>
      <c r="AF513" s="44"/>
      <c r="AG513" s="44"/>
      <c r="AH513" s="44"/>
      <c r="AI513" s="44"/>
      <c r="AJ513" s="46"/>
    </row>
    <row r="514">
      <c r="A514" s="40"/>
      <c r="B514" s="41"/>
      <c r="C514" s="47"/>
      <c r="D514" s="44"/>
      <c r="E514" s="44"/>
      <c r="F514" s="44"/>
      <c r="G514" s="44"/>
      <c r="H514" s="44"/>
      <c r="I514" s="44"/>
      <c r="J514" s="45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38"/>
      <c r="AB514" s="44"/>
      <c r="AC514" s="44"/>
      <c r="AD514" s="44"/>
      <c r="AE514" s="44"/>
      <c r="AF514" s="44"/>
      <c r="AG514" s="44"/>
      <c r="AH514" s="44"/>
      <c r="AI514" s="44"/>
      <c r="AJ514" s="46"/>
    </row>
    <row r="515">
      <c r="A515" s="40"/>
      <c r="B515" s="41"/>
      <c r="C515" s="47"/>
      <c r="D515" s="44"/>
      <c r="E515" s="44"/>
      <c r="F515" s="44"/>
      <c r="G515" s="44"/>
      <c r="H515" s="44"/>
      <c r="I515" s="44"/>
      <c r="J515" s="45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38"/>
      <c r="AB515" s="44"/>
      <c r="AC515" s="44"/>
      <c r="AD515" s="44"/>
      <c r="AE515" s="44"/>
      <c r="AF515" s="44"/>
      <c r="AG515" s="44"/>
      <c r="AH515" s="44"/>
      <c r="AI515" s="44"/>
      <c r="AJ515" s="46"/>
    </row>
    <row r="516">
      <c r="A516" s="40"/>
      <c r="B516" s="41"/>
      <c r="C516" s="47"/>
      <c r="D516" s="44"/>
      <c r="E516" s="44"/>
      <c r="F516" s="44"/>
      <c r="G516" s="44"/>
      <c r="H516" s="44"/>
      <c r="I516" s="44"/>
      <c r="J516" s="45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38"/>
      <c r="AB516" s="44"/>
      <c r="AC516" s="44"/>
      <c r="AD516" s="44"/>
      <c r="AE516" s="44"/>
      <c r="AF516" s="44"/>
      <c r="AG516" s="44"/>
      <c r="AH516" s="44"/>
      <c r="AI516" s="44"/>
      <c r="AJ516" s="46"/>
    </row>
    <row r="517">
      <c r="A517" s="40"/>
      <c r="B517" s="41"/>
      <c r="C517" s="47"/>
      <c r="D517" s="44"/>
      <c r="E517" s="44"/>
      <c r="F517" s="44"/>
      <c r="G517" s="44"/>
      <c r="H517" s="44"/>
      <c r="I517" s="44"/>
      <c r="J517" s="45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38"/>
      <c r="AB517" s="44"/>
      <c r="AC517" s="44"/>
      <c r="AD517" s="44"/>
      <c r="AE517" s="44"/>
      <c r="AF517" s="44"/>
      <c r="AG517" s="44"/>
      <c r="AH517" s="44"/>
      <c r="AI517" s="44"/>
      <c r="AJ517" s="46"/>
    </row>
    <row r="518">
      <c r="A518" s="40"/>
      <c r="B518" s="41"/>
      <c r="C518" s="47"/>
      <c r="D518" s="44"/>
      <c r="E518" s="44"/>
      <c r="F518" s="44"/>
      <c r="G518" s="44"/>
      <c r="H518" s="44"/>
      <c r="I518" s="44"/>
      <c r="J518" s="45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38"/>
      <c r="AB518" s="44"/>
      <c r="AC518" s="44"/>
      <c r="AD518" s="44"/>
      <c r="AE518" s="44"/>
      <c r="AF518" s="44"/>
      <c r="AG518" s="44"/>
      <c r="AH518" s="44"/>
      <c r="AI518" s="44"/>
      <c r="AJ518" s="46"/>
    </row>
    <row r="519">
      <c r="A519" s="40"/>
      <c r="B519" s="41"/>
      <c r="C519" s="47"/>
      <c r="D519" s="44"/>
      <c r="E519" s="44"/>
      <c r="F519" s="44"/>
      <c r="G519" s="44"/>
      <c r="H519" s="44"/>
      <c r="I519" s="44"/>
      <c r="J519" s="45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38"/>
      <c r="AB519" s="44"/>
      <c r="AC519" s="44"/>
      <c r="AD519" s="44"/>
      <c r="AE519" s="44"/>
      <c r="AF519" s="44"/>
      <c r="AG519" s="44"/>
      <c r="AH519" s="44"/>
      <c r="AI519" s="44"/>
      <c r="AJ519" s="46"/>
    </row>
    <row r="520">
      <c r="A520" s="40"/>
      <c r="B520" s="41"/>
      <c r="C520" s="47"/>
      <c r="D520" s="44"/>
      <c r="E520" s="44"/>
      <c r="F520" s="44"/>
      <c r="G520" s="44"/>
      <c r="H520" s="44"/>
      <c r="I520" s="44"/>
      <c r="J520" s="45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38"/>
      <c r="AB520" s="44"/>
      <c r="AC520" s="44"/>
      <c r="AD520" s="44"/>
      <c r="AE520" s="44"/>
      <c r="AF520" s="44"/>
      <c r="AG520" s="44"/>
      <c r="AH520" s="44"/>
      <c r="AI520" s="44"/>
      <c r="AJ520" s="46"/>
    </row>
    <row r="521">
      <c r="A521" s="40"/>
      <c r="B521" s="41"/>
      <c r="C521" s="47"/>
      <c r="D521" s="44"/>
      <c r="E521" s="44"/>
      <c r="F521" s="44"/>
      <c r="G521" s="44"/>
      <c r="H521" s="44"/>
      <c r="I521" s="44"/>
      <c r="J521" s="45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38"/>
      <c r="AB521" s="44"/>
      <c r="AC521" s="44"/>
      <c r="AD521" s="44"/>
      <c r="AE521" s="44"/>
      <c r="AF521" s="44"/>
      <c r="AG521" s="44"/>
      <c r="AH521" s="44"/>
      <c r="AI521" s="44"/>
      <c r="AJ521" s="46"/>
    </row>
    <row r="522">
      <c r="A522" s="40"/>
      <c r="B522" s="41"/>
      <c r="C522" s="47"/>
      <c r="D522" s="44"/>
      <c r="E522" s="44"/>
      <c r="F522" s="44"/>
      <c r="G522" s="44"/>
      <c r="H522" s="44"/>
      <c r="I522" s="44"/>
      <c r="J522" s="45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38"/>
      <c r="AB522" s="44"/>
      <c r="AC522" s="44"/>
      <c r="AD522" s="44"/>
      <c r="AE522" s="44"/>
      <c r="AF522" s="44"/>
      <c r="AG522" s="44"/>
      <c r="AH522" s="44"/>
      <c r="AI522" s="44"/>
      <c r="AJ522" s="46"/>
    </row>
    <row r="523">
      <c r="A523" s="40"/>
      <c r="B523" s="41"/>
      <c r="C523" s="47"/>
      <c r="D523" s="44"/>
      <c r="E523" s="44"/>
      <c r="F523" s="44"/>
      <c r="G523" s="44"/>
      <c r="H523" s="44"/>
      <c r="I523" s="44"/>
      <c r="J523" s="45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38"/>
      <c r="AB523" s="44"/>
      <c r="AC523" s="44"/>
      <c r="AD523" s="44"/>
      <c r="AE523" s="44"/>
      <c r="AF523" s="44"/>
      <c r="AG523" s="44"/>
      <c r="AH523" s="44"/>
      <c r="AI523" s="44"/>
      <c r="AJ523" s="46"/>
    </row>
    <row r="524">
      <c r="A524" s="40"/>
      <c r="B524" s="41"/>
      <c r="C524" s="47"/>
      <c r="D524" s="44"/>
      <c r="E524" s="44"/>
      <c r="F524" s="44"/>
      <c r="G524" s="44"/>
      <c r="H524" s="44"/>
      <c r="I524" s="44"/>
      <c r="J524" s="45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38"/>
      <c r="AB524" s="44"/>
      <c r="AC524" s="44"/>
      <c r="AD524" s="44"/>
      <c r="AE524" s="44"/>
      <c r="AF524" s="44"/>
      <c r="AG524" s="44"/>
      <c r="AH524" s="44"/>
      <c r="AI524" s="44"/>
      <c r="AJ524" s="46"/>
    </row>
    <row r="525">
      <c r="A525" s="40"/>
      <c r="B525" s="41"/>
      <c r="C525" s="47"/>
      <c r="D525" s="44"/>
      <c r="E525" s="44"/>
      <c r="F525" s="44"/>
      <c r="G525" s="44"/>
      <c r="H525" s="44"/>
      <c r="I525" s="44"/>
      <c r="J525" s="45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38"/>
      <c r="AB525" s="44"/>
      <c r="AC525" s="44"/>
      <c r="AD525" s="44"/>
      <c r="AE525" s="44"/>
      <c r="AF525" s="44"/>
      <c r="AG525" s="44"/>
      <c r="AH525" s="44"/>
      <c r="AI525" s="44"/>
      <c r="AJ525" s="46"/>
    </row>
    <row r="526">
      <c r="A526" s="40"/>
      <c r="B526" s="41"/>
      <c r="C526" s="47"/>
      <c r="D526" s="44"/>
      <c r="E526" s="44"/>
      <c r="F526" s="44"/>
      <c r="G526" s="44"/>
      <c r="H526" s="44"/>
      <c r="I526" s="44"/>
      <c r="J526" s="45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38"/>
      <c r="AB526" s="44"/>
      <c r="AC526" s="44"/>
      <c r="AD526" s="44"/>
      <c r="AE526" s="44"/>
      <c r="AF526" s="44"/>
      <c r="AG526" s="44"/>
      <c r="AH526" s="44"/>
      <c r="AI526" s="44"/>
      <c r="AJ526" s="46"/>
    </row>
    <row r="527">
      <c r="A527" s="40"/>
      <c r="B527" s="41"/>
      <c r="C527" s="47"/>
      <c r="D527" s="44"/>
      <c r="E527" s="44"/>
      <c r="F527" s="44"/>
      <c r="G527" s="44"/>
      <c r="H527" s="44"/>
      <c r="I527" s="44"/>
      <c r="J527" s="45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38"/>
      <c r="AB527" s="44"/>
      <c r="AC527" s="44"/>
      <c r="AD527" s="44"/>
      <c r="AE527" s="44"/>
      <c r="AF527" s="44"/>
      <c r="AG527" s="44"/>
      <c r="AH527" s="44"/>
      <c r="AI527" s="44"/>
      <c r="AJ527" s="46"/>
    </row>
    <row r="528">
      <c r="A528" s="40"/>
      <c r="B528" s="41"/>
      <c r="C528" s="47"/>
      <c r="D528" s="44"/>
      <c r="E528" s="44"/>
      <c r="F528" s="44"/>
      <c r="G528" s="44"/>
      <c r="H528" s="44"/>
      <c r="I528" s="44"/>
      <c r="J528" s="45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38"/>
      <c r="AB528" s="44"/>
      <c r="AC528" s="44"/>
      <c r="AD528" s="44"/>
      <c r="AE528" s="44"/>
      <c r="AF528" s="44"/>
      <c r="AG528" s="44"/>
      <c r="AH528" s="44"/>
      <c r="AI528" s="44"/>
      <c r="AJ528" s="46"/>
    </row>
    <row r="529">
      <c r="A529" s="40"/>
      <c r="B529" s="41"/>
      <c r="C529" s="47"/>
      <c r="D529" s="44"/>
      <c r="E529" s="44"/>
      <c r="F529" s="44"/>
      <c r="G529" s="44"/>
      <c r="H529" s="44"/>
      <c r="I529" s="44"/>
      <c r="J529" s="45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38"/>
      <c r="AB529" s="44"/>
      <c r="AC529" s="44"/>
      <c r="AD529" s="44"/>
      <c r="AE529" s="44"/>
      <c r="AF529" s="44"/>
      <c r="AG529" s="44"/>
      <c r="AH529" s="44"/>
      <c r="AI529" s="44"/>
      <c r="AJ529" s="46"/>
    </row>
    <row r="530">
      <c r="A530" s="40"/>
      <c r="B530" s="41"/>
      <c r="C530" s="47"/>
      <c r="D530" s="44"/>
      <c r="E530" s="44"/>
      <c r="F530" s="44"/>
      <c r="G530" s="44"/>
      <c r="H530" s="44"/>
      <c r="I530" s="44"/>
      <c r="J530" s="45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38"/>
      <c r="AB530" s="44"/>
      <c r="AC530" s="44"/>
      <c r="AD530" s="44"/>
      <c r="AE530" s="44"/>
      <c r="AF530" s="44"/>
      <c r="AG530" s="44"/>
      <c r="AH530" s="44"/>
      <c r="AI530" s="44"/>
      <c r="AJ530" s="46"/>
    </row>
    <row r="531">
      <c r="A531" s="40"/>
      <c r="B531" s="41"/>
      <c r="C531" s="47"/>
      <c r="D531" s="44"/>
      <c r="E531" s="44"/>
      <c r="F531" s="44"/>
      <c r="G531" s="44"/>
      <c r="H531" s="44"/>
      <c r="I531" s="44"/>
      <c r="J531" s="45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38"/>
      <c r="AB531" s="44"/>
      <c r="AC531" s="44"/>
      <c r="AD531" s="44"/>
      <c r="AE531" s="44"/>
      <c r="AF531" s="44"/>
      <c r="AG531" s="44"/>
      <c r="AH531" s="44"/>
      <c r="AI531" s="44"/>
      <c r="AJ531" s="46"/>
    </row>
    <row r="532">
      <c r="A532" s="40"/>
      <c r="B532" s="41"/>
      <c r="C532" s="47"/>
      <c r="D532" s="44"/>
      <c r="E532" s="44"/>
      <c r="F532" s="44"/>
      <c r="G532" s="44"/>
      <c r="H532" s="44"/>
      <c r="I532" s="44"/>
      <c r="J532" s="45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38"/>
      <c r="AB532" s="44"/>
      <c r="AC532" s="44"/>
      <c r="AD532" s="44"/>
      <c r="AE532" s="44"/>
      <c r="AF532" s="44"/>
      <c r="AG532" s="44"/>
      <c r="AH532" s="44"/>
      <c r="AI532" s="44"/>
      <c r="AJ532" s="46"/>
    </row>
    <row r="533">
      <c r="A533" s="40"/>
      <c r="B533" s="41"/>
      <c r="C533" s="47"/>
      <c r="D533" s="44"/>
      <c r="E533" s="44"/>
      <c r="F533" s="44"/>
      <c r="G533" s="44"/>
      <c r="H533" s="44"/>
      <c r="I533" s="44"/>
      <c r="J533" s="45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38"/>
      <c r="AB533" s="44"/>
      <c r="AC533" s="44"/>
      <c r="AD533" s="44"/>
      <c r="AE533" s="44"/>
      <c r="AF533" s="44"/>
      <c r="AG533" s="44"/>
      <c r="AH533" s="44"/>
      <c r="AI533" s="44"/>
      <c r="AJ533" s="46"/>
    </row>
    <row r="534">
      <c r="A534" s="40"/>
      <c r="B534" s="41"/>
      <c r="C534" s="47"/>
      <c r="D534" s="44"/>
      <c r="E534" s="44"/>
      <c r="F534" s="44"/>
      <c r="G534" s="44"/>
      <c r="H534" s="44"/>
      <c r="I534" s="44"/>
      <c r="J534" s="45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38"/>
      <c r="AB534" s="44"/>
      <c r="AC534" s="44"/>
      <c r="AD534" s="44"/>
      <c r="AE534" s="44"/>
      <c r="AF534" s="44"/>
      <c r="AG534" s="44"/>
      <c r="AH534" s="44"/>
      <c r="AI534" s="44"/>
      <c r="AJ534" s="46"/>
    </row>
    <row r="535">
      <c r="A535" s="40"/>
      <c r="B535" s="41"/>
      <c r="C535" s="47"/>
      <c r="D535" s="44"/>
      <c r="E535" s="44"/>
      <c r="F535" s="44"/>
      <c r="G535" s="44"/>
      <c r="H535" s="44"/>
      <c r="I535" s="44"/>
      <c r="J535" s="45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38"/>
      <c r="AB535" s="44"/>
      <c r="AC535" s="44"/>
      <c r="AD535" s="44"/>
      <c r="AE535" s="44"/>
      <c r="AF535" s="44"/>
      <c r="AG535" s="44"/>
      <c r="AH535" s="44"/>
      <c r="AI535" s="44"/>
      <c r="AJ535" s="46"/>
    </row>
    <row r="536">
      <c r="A536" s="40"/>
      <c r="B536" s="41"/>
      <c r="C536" s="47"/>
      <c r="D536" s="44"/>
      <c r="E536" s="44"/>
      <c r="F536" s="44"/>
      <c r="G536" s="44"/>
      <c r="H536" s="44"/>
      <c r="I536" s="44"/>
      <c r="J536" s="45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38"/>
      <c r="AB536" s="44"/>
      <c r="AC536" s="44"/>
      <c r="AD536" s="44"/>
      <c r="AE536" s="44"/>
      <c r="AF536" s="44"/>
      <c r="AG536" s="44"/>
      <c r="AH536" s="44"/>
      <c r="AI536" s="44"/>
      <c r="AJ536" s="46"/>
    </row>
    <row r="537">
      <c r="A537" s="40"/>
      <c r="B537" s="41"/>
      <c r="C537" s="47"/>
      <c r="D537" s="44"/>
      <c r="E537" s="44"/>
      <c r="F537" s="44"/>
      <c r="G537" s="44"/>
      <c r="H537" s="44"/>
      <c r="I537" s="44"/>
      <c r="J537" s="45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38"/>
      <c r="AB537" s="44"/>
      <c r="AC537" s="44"/>
      <c r="AD537" s="44"/>
      <c r="AE537" s="44"/>
      <c r="AF537" s="44"/>
      <c r="AG537" s="44"/>
      <c r="AH537" s="44"/>
      <c r="AI537" s="44"/>
      <c r="AJ537" s="46"/>
    </row>
    <row r="538">
      <c r="A538" s="40"/>
      <c r="B538" s="41"/>
      <c r="C538" s="47"/>
      <c r="D538" s="44"/>
      <c r="E538" s="44"/>
      <c r="F538" s="44"/>
      <c r="G538" s="44"/>
      <c r="H538" s="44"/>
      <c r="I538" s="44"/>
      <c r="J538" s="45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38"/>
      <c r="AB538" s="44"/>
      <c r="AC538" s="44"/>
      <c r="AD538" s="44"/>
      <c r="AE538" s="44"/>
      <c r="AF538" s="44"/>
      <c r="AG538" s="44"/>
      <c r="AH538" s="44"/>
      <c r="AI538" s="44"/>
      <c r="AJ538" s="46"/>
    </row>
    <row r="539">
      <c r="A539" s="40"/>
      <c r="B539" s="41"/>
      <c r="C539" s="47"/>
      <c r="D539" s="44"/>
      <c r="E539" s="44"/>
      <c r="F539" s="44"/>
      <c r="G539" s="44"/>
      <c r="H539" s="44"/>
      <c r="I539" s="44"/>
      <c r="J539" s="45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38"/>
      <c r="AB539" s="44"/>
      <c r="AC539" s="44"/>
      <c r="AD539" s="44"/>
      <c r="AE539" s="44"/>
      <c r="AF539" s="44"/>
      <c r="AG539" s="44"/>
      <c r="AH539" s="44"/>
      <c r="AI539" s="44"/>
      <c r="AJ539" s="46"/>
    </row>
    <row r="540">
      <c r="A540" s="40"/>
      <c r="B540" s="41"/>
      <c r="C540" s="47"/>
      <c r="D540" s="44"/>
      <c r="E540" s="44"/>
      <c r="F540" s="44"/>
      <c r="G540" s="44"/>
      <c r="H540" s="44"/>
      <c r="I540" s="44"/>
      <c r="J540" s="45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38"/>
      <c r="AB540" s="44"/>
      <c r="AC540" s="44"/>
      <c r="AD540" s="44"/>
      <c r="AE540" s="44"/>
      <c r="AF540" s="44"/>
      <c r="AG540" s="44"/>
      <c r="AH540" s="44"/>
      <c r="AI540" s="44"/>
      <c r="AJ540" s="46"/>
    </row>
    <row r="541">
      <c r="A541" s="40"/>
      <c r="B541" s="41"/>
      <c r="C541" s="47"/>
      <c r="D541" s="44"/>
      <c r="E541" s="44"/>
      <c r="F541" s="44"/>
      <c r="G541" s="44"/>
      <c r="H541" s="44"/>
      <c r="I541" s="44"/>
      <c r="J541" s="45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38"/>
      <c r="AB541" s="44"/>
      <c r="AC541" s="44"/>
      <c r="AD541" s="44"/>
      <c r="AE541" s="44"/>
      <c r="AF541" s="44"/>
      <c r="AG541" s="44"/>
      <c r="AH541" s="44"/>
      <c r="AI541" s="44"/>
      <c r="AJ541" s="46"/>
    </row>
    <row r="542">
      <c r="A542" s="40"/>
      <c r="B542" s="41"/>
      <c r="C542" s="47"/>
      <c r="D542" s="44"/>
      <c r="E542" s="44"/>
      <c r="F542" s="44"/>
      <c r="G542" s="44"/>
      <c r="H542" s="44"/>
      <c r="I542" s="44"/>
      <c r="J542" s="45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38"/>
      <c r="AB542" s="44"/>
      <c r="AC542" s="44"/>
      <c r="AD542" s="44"/>
      <c r="AE542" s="44"/>
      <c r="AF542" s="44"/>
      <c r="AG542" s="44"/>
      <c r="AH542" s="44"/>
      <c r="AI542" s="44"/>
      <c r="AJ542" s="46"/>
    </row>
    <row r="543">
      <c r="A543" s="40"/>
      <c r="B543" s="41"/>
      <c r="C543" s="47"/>
      <c r="D543" s="44"/>
      <c r="E543" s="44"/>
      <c r="F543" s="44"/>
      <c r="G543" s="44"/>
      <c r="H543" s="44"/>
      <c r="I543" s="44"/>
      <c r="J543" s="45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38"/>
      <c r="AB543" s="44"/>
      <c r="AC543" s="44"/>
      <c r="AD543" s="44"/>
      <c r="AE543" s="44"/>
      <c r="AF543" s="44"/>
      <c r="AG543" s="44"/>
      <c r="AH543" s="44"/>
      <c r="AI543" s="44"/>
      <c r="AJ543" s="46"/>
    </row>
    <row r="544">
      <c r="A544" s="40"/>
      <c r="B544" s="41"/>
      <c r="C544" s="47"/>
      <c r="D544" s="44"/>
      <c r="E544" s="44"/>
      <c r="F544" s="44"/>
      <c r="G544" s="44"/>
      <c r="H544" s="44"/>
      <c r="I544" s="44"/>
      <c r="J544" s="45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38"/>
      <c r="AB544" s="44"/>
      <c r="AC544" s="44"/>
      <c r="AD544" s="44"/>
      <c r="AE544" s="44"/>
      <c r="AF544" s="44"/>
      <c r="AG544" s="44"/>
      <c r="AH544" s="44"/>
      <c r="AI544" s="44"/>
      <c r="AJ544" s="46"/>
    </row>
    <row r="545">
      <c r="A545" s="40"/>
      <c r="B545" s="41"/>
      <c r="C545" s="47"/>
      <c r="D545" s="44"/>
      <c r="E545" s="44"/>
      <c r="F545" s="44"/>
      <c r="G545" s="44"/>
      <c r="H545" s="44"/>
      <c r="I545" s="44"/>
      <c r="J545" s="45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38"/>
      <c r="AB545" s="44"/>
      <c r="AC545" s="44"/>
      <c r="AD545" s="44"/>
      <c r="AE545" s="44"/>
      <c r="AF545" s="44"/>
      <c r="AG545" s="44"/>
      <c r="AH545" s="44"/>
      <c r="AI545" s="44"/>
      <c r="AJ545" s="46"/>
    </row>
    <row r="546">
      <c r="A546" s="40"/>
      <c r="B546" s="41"/>
      <c r="C546" s="47"/>
      <c r="D546" s="44"/>
      <c r="E546" s="44"/>
      <c r="F546" s="44"/>
      <c r="G546" s="44"/>
      <c r="H546" s="44"/>
      <c r="I546" s="44"/>
      <c r="J546" s="45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38"/>
      <c r="AB546" s="44"/>
      <c r="AC546" s="44"/>
      <c r="AD546" s="44"/>
      <c r="AE546" s="44"/>
      <c r="AF546" s="44"/>
      <c r="AG546" s="44"/>
      <c r="AH546" s="44"/>
      <c r="AI546" s="44"/>
      <c r="AJ546" s="46"/>
    </row>
    <row r="547">
      <c r="A547" s="40"/>
      <c r="B547" s="41"/>
      <c r="C547" s="47"/>
      <c r="D547" s="44"/>
      <c r="E547" s="44"/>
      <c r="F547" s="44"/>
      <c r="G547" s="44"/>
      <c r="H547" s="44"/>
      <c r="I547" s="44"/>
      <c r="J547" s="45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38"/>
      <c r="AB547" s="44"/>
      <c r="AC547" s="44"/>
      <c r="AD547" s="44"/>
      <c r="AE547" s="44"/>
      <c r="AF547" s="44"/>
      <c r="AG547" s="44"/>
      <c r="AH547" s="44"/>
      <c r="AI547" s="44"/>
      <c r="AJ547" s="46"/>
    </row>
    <row r="548">
      <c r="A548" s="40"/>
      <c r="B548" s="41"/>
      <c r="C548" s="47"/>
      <c r="D548" s="44"/>
      <c r="E548" s="44"/>
      <c r="F548" s="44"/>
      <c r="G548" s="44"/>
      <c r="H548" s="44"/>
      <c r="I548" s="44"/>
      <c r="J548" s="45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38"/>
      <c r="AB548" s="44"/>
      <c r="AC548" s="44"/>
      <c r="AD548" s="44"/>
      <c r="AE548" s="44"/>
      <c r="AF548" s="44"/>
      <c r="AG548" s="44"/>
      <c r="AH548" s="44"/>
      <c r="AI548" s="44"/>
      <c r="AJ548" s="46"/>
    </row>
    <row r="549">
      <c r="A549" s="40"/>
      <c r="B549" s="41"/>
      <c r="C549" s="47"/>
      <c r="D549" s="44"/>
      <c r="E549" s="44"/>
      <c r="F549" s="44"/>
      <c r="G549" s="44"/>
      <c r="H549" s="44"/>
      <c r="I549" s="44"/>
      <c r="J549" s="45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38"/>
      <c r="AB549" s="44"/>
      <c r="AC549" s="44"/>
      <c r="AD549" s="44"/>
      <c r="AE549" s="44"/>
      <c r="AF549" s="44"/>
      <c r="AG549" s="44"/>
      <c r="AH549" s="44"/>
      <c r="AI549" s="44"/>
      <c r="AJ549" s="46"/>
    </row>
    <row r="550">
      <c r="A550" s="40"/>
      <c r="B550" s="41"/>
      <c r="C550" s="47"/>
      <c r="D550" s="44"/>
      <c r="E550" s="44"/>
      <c r="F550" s="44"/>
      <c r="G550" s="44"/>
      <c r="H550" s="44"/>
      <c r="I550" s="44"/>
      <c r="J550" s="45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38"/>
      <c r="AB550" s="44"/>
      <c r="AC550" s="44"/>
      <c r="AD550" s="44"/>
      <c r="AE550" s="44"/>
      <c r="AF550" s="44"/>
      <c r="AG550" s="44"/>
      <c r="AH550" s="44"/>
      <c r="AI550" s="44"/>
      <c r="AJ550" s="46"/>
    </row>
    <row r="551">
      <c r="A551" s="40"/>
      <c r="B551" s="41"/>
      <c r="C551" s="47"/>
      <c r="D551" s="44"/>
      <c r="E551" s="44"/>
      <c r="F551" s="44"/>
      <c r="G551" s="44"/>
      <c r="H551" s="44"/>
      <c r="I551" s="44"/>
      <c r="J551" s="45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38"/>
      <c r="AB551" s="44"/>
      <c r="AC551" s="44"/>
      <c r="AD551" s="44"/>
      <c r="AE551" s="44"/>
      <c r="AF551" s="44"/>
      <c r="AG551" s="44"/>
      <c r="AH551" s="44"/>
      <c r="AI551" s="44"/>
      <c r="AJ551" s="46"/>
    </row>
    <row r="552">
      <c r="A552" s="40"/>
      <c r="B552" s="41"/>
      <c r="C552" s="47"/>
      <c r="D552" s="44"/>
      <c r="E552" s="44"/>
      <c r="F552" s="44"/>
      <c r="G552" s="44"/>
      <c r="H552" s="44"/>
      <c r="I552" s="44"/>
      <c r="J552" s="45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38"/>
      <c r="AB552" s="44"/>
      <c r="AC552" s="44"/>
      <c r="AD552" s="44"/>
      <c r="AE552" s="44"/>
      <c r="AF552" s="44"/>
      <c r="AG552" s="44"/>
      <c r="AH552" s="44"/>
      <c r="AI552" s="44"/>
      <c r="AJ552" s="46"/>
    </row>
    <row r="553">
      <c r="A553" s="40"/>
      <c r="B553" s="41"/>
      <c r="C553" s="47"/>
      <c r="D553" s="44"/>
      <c r="E553" s="44"/>
      <c r="F553" s="44"/>
      <c r="G553" s="44"/>
      <c r="H553" s="44"/>
      <c r="I553" s="44"/>
      <c r="J553" s="45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38"/>
      <c r="AB553" s="44"/>
      <c r="AC553" s="44"/>
      <c r="AD553" s="44"/>
      <c r="AE553" s="44"/>
      <c r="AF553" s="44"/>
      <c r="AG553" s="44"/>
      <c r="AH553" s="44"/>
      <c r="AI553" s="44"/>
      <c r="AJ553" s="46"/>
    </row>
    <row r="554">
      <c r="A554" s="40"/>
      <c r="B554" s="41"/>
      <c r="C554" s="47"/>
      <c r="D554" s="44"/>
      <c r="E554" s="44"/>
      <c r="F554" s="44"/>
      <c r="G554" s="44"/>
      <c r="H554" s="44"/>
      <c r="I554" s="44"/>
      <c r="J554" s="45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38"/>
      <c r="AB554" s="44"/>
      <c r="AC554" s="44"/>
      <c r="AD554" s="44"/>
      <c r="AE554" s="44"/>
      <c r="AF554" s="44"/>
      <c r="AG554" s="44"/>
      <c r="AH554" s="44"/>
      <c r="AI554" s="44"/>
      <c r="AJ554" s="46"/>
    </row>
    <row r="555">
      <c r="A555" s="40"/>
      <c r="B555" s="41"/>
      <c r="C555" s="47"/>
      <c r="D555" s="44"/>
      <c r="E555" s="44"/>
      <c r="F555" s="44"/>
      <c r="G555" s="44"/>
      <c r="H555" s="44"/>
      <c r="I555" s="44"/>
      <c r="J555" s="45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38"/>
      <c r="AB555" s="44"/>
      <c r="AC555" s="44"/>
      <c r="AD555" s="44"/>
      <c r="AE555" s="44"/>
      <c r="AF555" s="44"/>
      <c r="AG555" s="44"/>
      <c r="AH555" s="44"/>
      <c r="AI555" s="44"/>
      <c r="AJ555" s="46"/>
    </row>
    <row r="556">
      <c r="A556" s="40"/>
      <c r="B556" s="41"/>
      <c r="C556" s="47"/>
      <c r="D556" s="44"/>
      <c r="E556" s="44"/>
      <c r="F556" s="44"/>
      <c r="G556" s="44"/>
      <c r="H556" s="44"/>
      <c r="I556" s="44"/>
      <c r="J556" s="45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38"/>
      <c r="AB556" s="44"/>
      <c r="AC556" s="44"/>
      <c r="AD556" s="44"/>
      <c r="AE556" s="44"/>
      <c r="AF556" s="44"/>
      <c r="AG556" s="44"/>
      <c r="AH556" s="44"/>
      <c r="AI556" s="44"/>
      <c r="AJ556" s="46"/>
    </row>
    <row r="557">
      <c r="A557" s="40"/>
      <c r="B557" s="41"/>
      <c r="C557" s="47"/>
      <c r="D557" s="44"/>
      <c r="E557" s="44"/>
      <c r="F557" s="44"/>
      <c r="G557" s="44"/>
      <c r="H557" s="44"/>
      <c r="I557" s="44"/>
      <c r="J557" s="45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38"/>
      <c r="AB557" s="44"/>
      <c r="AC557" s="44"/>
      <c r="AD557" s="44"/>
      <c r="AE557" s="44"/>
      <c r="AF557" s="44"/>
      <c r="AG557" s="44"/>
      <c r="AH557" s="44"/>
      <c r="AI557" s="44"/>
      <c r="AJ557" s="46"/>
    </row>
    <row r="558">
      <c r="A558" s="40"/>
      <c r="B558" s="41"/>
      <c r="C558" s="47"/>
      <c r="D558" s="44"/>
      <c r="E558" s="44"/>
      <c r="F558" s="44"/>
      <c r="G558" s="44"/>
      <c r="H558" s="44"/>
      <c r="I558" s="44"/>
      <c r="J558" s="45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38"/>
      <c r="AB558" s="44"/>
      <c r="AC558" s="44"/>
      <c r="AD558" s="44"/>
      <c r="AE558" s="44"/>
      <c r="AF558" s="44"/>
      <c r="AG558" s="44"/>
      <c r="AH558" s="44"/>
      <c r="AI558" s="44"/>
      <c r="AJ558" s="46"/>
    </row>
    <row r="559">
      <c r="A559" s="40"/>
      <c r="B559" s="41"/>
      <c r="C559" s="47"/>
      <c r="D559" s="44"/>
      <c r="E559" s="44"/>
      <c r="F559" s="44"/>
      <c r="G559" s="44"/>
      <c r="H559" s="44"/>
      <c r="I559" s="44"/>
      <c r="J559" s="45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38"/>
      <c r="AB559" s="44"/>
      <c r="AC559" s="44"/>
      <c r="AD559" s="44"/>
      <c r="AE559" s="44"/>
      <c r="AF559" s="44"/>
      <c r="AG559" s="44"/>
      <c r="AH559" s="44"/>
      <c r="AI559" s="44"/>
      <c r="AJ559" s="46"/>
    </row>
    <row r="560">
      <c r="A560" s="40"/>
      <c r="B560" s="41"/>
      <c r="C560" s="47"/>
      <c r="D560" s="44"/>
      <c r="E560" s="44"/>
      <c r="F560" s="44"/>
      <c r="G560" s="44"/>
      <c r="H560" s="44"/>
      <c r="I560" s="44"/>
      <c r="J560" s="45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38"/>
      <c r="AB560" s="44"/>
      <c r="AC560" s="44"/>
      <c r="AD560" s="44"/>
      <c r="AE560" s="44"/>
      <c r="AF560" s="44"/>
      <c r="AG560" s="44"/>
      <c r="AH560" s="44"/>
      <c r="AI560" s="44"/>
      <c r="AJ560" s="46"/>
    </row>
    <row r="561">
      <c r="A561" s="40"/>
      <c r="B561" s="41"/>
      <c r="C561" s="47"/>
      <c r="D561" s="44"/>
      <c r="E561" s="44"/>
      <c r="F561" s="44"/>
      <c r="G561" s="44"/>
      <c r="H561" s="44"/>
      <c r="I561" s="44"/>
      <c r="J561" s="45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38"/>
      <c r="AB561" s="44"/>
      <c r="AC561" s="44"/>
      <c r="AD561" s="44"/>
      <c r="AE561" s="44"/>
      <c r="AF561" s="44"/>
      <c r="AG561" s="44"/>
      <c r="AH561" s="44"/>
      <c r="AI561" s="44"/>
      <c r="AJ561" s="46"/>
    </row>
    <row r="562">
      <c r="A562" s="40"/>
      <c r="B562" s="41"/>
      <c r="C562" s="47"/>
      <c r="D562" s="44"/>
      <c r="E562" s="44"/>
      <c r="F562" s="44"/>
      <c r="G562" s="44"/>
      <c r="H562" s="44"/>
      <c r="I562" s="44"/>
      <c r="J562" s="45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38"/>
      <c r="AB562" s="44"/>
      <c r="AC562" s="44"/>
      <c r="AD562" s="44"/>
      <c r="AE562" s="44"/>
      <c r="AF562" s="44"/>
      <c r="AG562" s="44"/>
      <c r="AH562" s="44"/>
      <c r="AI562" s="44"/>
      <c r="AJ562" s="46"/>
    </row>
    <row r="563">
      <c r="A563" s="40"/>
      <c r="B563" s="41"/>
      <c r="C563" s="47"/>
      <c r="D563" s="44"/>
      <c r="E563" s="44"/>
      <c r="F563" s="44"/>
      <c r="G563" s="44"/>
      <c r="H563" s="44"/>
      <c r="I563" s="44"/>
      <c r="J563" s="45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38"/>
      <c r="AB563" s="44"/>
      <c r="AC563" s="44"/>
      <c r="AD563" s="44"/>
      <c r="AE563" s="44"/>
      <c r="AF563" s="44"/>
      <c r="AG563" s="44"/>
      <c r="AH563" s="44"/>
      <c r="AI563" s="44"/>
      <c r="AJ563" s="46"/>
    </row>
    <row r="564">
      <c r="A564" s="40"/>
      <c r="B564" s="41"/>
      <c r="C564" s="47"/>
      <c r="D564" s="44"/>
      <c r="E564" s="44"/>
      <c r="F564" s="44"/>
      <c r="G564" s="44"/>
      <c r="H564" s="44"/>
      <c r="I564" s="44"/>
      <c r="J564" s="45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38"/>
      <c r="AB564" s="44"/>
      <c r="AC564" s="44"/>
      <c r="AD564" s="44"/>
      <c r="AE564" s="44"/>
      <c r="AF564" s="44"/>
      <c r="AG564" s="44"/>
      <c r="AH564" s="44"/>
      <c r="AI564" s="44"/>
      <c r="AJ564" s="46"/>
    </row>
    <row r="565">
      <c r="A565" s="40"/>
      <c r="B565" s="41"/>
      <c r="C565" s="47"/>
      <c r="D565" s="44"/>
      <c r="E565" s="44"/>
      <c r="F565" s="44"/>
      <c r="G565" s="44"/>
      <c r="H565" s="44"/>
      <c r="I565" s="44"/>
      <c r="J565" s="45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38"/>
      <c r="AB565" s="44"/>
      <c r="AC565" s="44"/>
      <c r="AD565" s="44"/>
      <c r="AE565" s="44"/>
      <c r="AF565" s="44"/>
      <c r="AG565" s="44"/>
      <c r="AH565" s="44"/>
      <c r="AI565" s="44"/>
      <c r="AJ565" s="46"/>
    </row>
    <row r="566">
      <c r="A566" s="40"/>
      <c r="B566" s="41"/>
      <c r="C566" s="47"/>
      <c r="D566" s="44"/>
      <c r="E566" s="44"/>
      <c r="F566" s="44"/>
      <c r="G566" s="44"/>
      <c r="H566" s="44"/>
      <c r="I566" s="44"/>
      <c r="J566" s="45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38"/>
      <c r="AB566" s="44"/>
      <c r="AC566" s="44"/>
      <c r="AD566" s="44"/>
      <c r="AE566" s="44"/>
      <c r="AF566" s="44"/>
      <c r="AG566" s="44"/>
      <c r="AH566" s="44"/>
      <c r="AI566" s="44"/>
      <c r="AJ566" s="46"/>
    </row>
    <row r="567">
      <c r="A567" s="40"/>
      <c r="B567" s="41"/>
      <c r="C567" s="47"/>
      <c r="D567" s="44"/>
      <c r="E567" s="44"/>
      <c r="F567" s="44"/>
      <c r="G567" s="44"/>
      <c r="H567" s="44"/>
      <c r="I567" s="44"/>
      <c r="J567" s="45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38"/>
      <c r="AB567" s="44"/>
      <c r="AC567" s="44"/>
      <c r="AD567" s="44"/>
      <c r="AE567" s="44"/>
      <c r="AF567" s="44"/>
      <c r="AG567" s="44"/>
      <c r="AH567" s="44"/>
      <c r="AI567" s="44"/>
      <c r="AJ567" s="46"/>
    </row>
    <row r="568">
      <c r="A568" s="40"/>
      <c r="B568" s="41"/>
      <c r="C568" s="47"/>
      <c r="D568" s="44"/>
      <c r="E568" s="44"/>
      <c r="F568" s="44"/>
      <c r="G568" s="44"/>
      <c r="H568" s="44"/>
      <c r="I568" s="44"/>
      <c r="J568" s="45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38"/>
      <c r="AB568" s="44"/>
      <c r="AC568" s="44"/>
      <c r="AD568" s="44"/>
      <c r="AE568" s="44"/>
      <c r="AF568" s="44"/>
      <c r="AG568" s="44"/>
      <c r="AH568" s="44"/>
      <c r="AI568" s="44"/>
      <c r="AJ568" s="46"/>
    </row>
    <row r="569">
      <c r="A569" s="40"/>
      <c r="B569" s="41"/>
      <c r="C569" s="47"/>
      <c r="D569" s="44"/>
      <c r="E569" s="44"/>
      <c r="F569" s="44"/>
      <c r="G569" s="44"/>
      <c r="H569" s="44"/>
      <c r="I569" s="44"/>
      <c r="J569" s="45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38"/>
      <c r="AB569" s="44"/>
      <c r="AC569" s="44"/>
      <c r="AD569" s="44"/>
      <c r="AE569" s="44"/>
      <c r="AF569" s="44"/>
      <c r="AG569" s="44"/>
      <c r="AH569" s="44"/>
      <c r="AI569" s="44"/>
      <c r="AJ569" s="46"/>
    </row>
    <row r="570">
      <c r="A570" s="40"/>
      <c r="B570" s="41"/>
      <c r="C570" s="47"/>
      <c r="D570" s="44"/>
      <c r="E570" s="44"/>
      <c r="F570" s="44"/>
      <c r="G570" s="44"/>
      <c r="H570" s="44"/>
      <c r="I570" s="44"/>
      <c r="J570" s="45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38"/>
      <c r="AB570" s="44"/>
      <c r="AC570" s="44"/>
      <c r="AD570" s="44"/>
      <c r="AE570" s="44"/>
      <c r="AF570" s="44"/>
      <c r="AG570" s="44"/>
      <c r="AH570" s="44"/>
      <c r="AI570" s="44"/>
      <c r="AJ570" s="46"/>
    </row>
    <row r="571">
      <c r="A571" s="40"/>
      <c r="B571" s="41"/>
      <c r="C571" s="47"/>
      <c r="D571" s="44"/>
      <c r="E571" s="44"/>
      <c r="F571" s="44"/>
      <c r="G571" s="44"/>
      <c r="H571" s="44"/>
      <c r="I571" s="44"/>
      <c r="J571" s="45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38"/>
      <c r="AB571" s="44"/>
      <c r="AC571" s="44"/>
      <c r="AD571" s="44"/>
      <c r="AE571" s="44"/>
      <c r="AF571" s="44"/>
      <c r="AG571" s="44"/>
      <c r="AH571" s="44"/>
      <c r="AI571" s="44"/>
      <c r="AJ571" s="46"/>
    </row>
    <row r="572">
      <c r="A572" s="40"/>
      <c r="B572" s="41"/>
      <c r="C572" s="47"/>
      <c r="D572" s="44"/>
      <c r="E572" s="44"/>
      <c r="F572" s="44"/>
      <c r="G572" s="44"/>
      <c r="H572" s="44"/>
      <c r="I572" s="44"/>
      <c r="J572" s="45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38"/>
      <c r="AB572" s="44"/>
      <c r="AC572" s="44"/>
      <c r="AD572" s="44"/>
      <c r="AE572" s="44"/>
      <c r="AF572" s="44"/>
      <c r="AG572" s="44"/>
      <c r="AH572" s="44"/>
      <c r="AI572" s="44"/>
      <c r="AJ572" s="46"/>
    </row>
    <row r="573">
      <c r="A573" s="40"/>
      <c r="B573" s="41"/>
      <c r="C573" s="47"/>
      <c r="D573" s="44"/>
      <c r="E573" s="44"/>
      <c r="F573" s="44"/>
      <c r="G573" s="44"/>
      <c r="H573" s="44"/>
      <c r="I573" s="44"/>
      <c r="J573" s="45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38"/>
      <c r="AB573" s="44"/>
      <c r="AC573" s="44"/>
      <c r="AD573" s="44"/>
      <c r="AE573" s="44"/>
      <c r="AF573" s="44"/>
      <c r="AG573" s="44"/>
      <c r="AH573" s="44"/>
      <c r="AI573" s="44"/>
      <c r="AJ573" s="46"/>
    </row>
    <row r="574">
      <c r="A574" s="40"/>
      <c r="B574" s="41"/>
      <c r="C574" s="47"/>
      <c r="D574" s="44"/>
      <c r="E574" s="44"/>
      <c r="F574" s="44"/>
      <c r="G574" s="44"/>
      <c r="H574" s="44"/>
      <c r="I574" s="44"/>
      <c r="J574" s="45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38"/>
      <c r="AB574" s="44"/>
      <c r="AC574" s="44"/>
      <c r="AD574" s="44"/>
      <c r="AE574" s="44"/>
      <c r="AF574" s="44"/>
      <c r="AG574" s="44"/>
      <c r="AH574" s="44"/>
      <c r="AI574" s="44"/>
      <c r="AJ574" s="46"/>
    </row>
    <row r="575">
      <c r="A575" s="40"/>
      <c r="B575" s="41"/>
      <c r="C575" s="47"/>
      <c r="D575" s="44"/>
      <c r="E575" s="44"/>
      <c r="F575" s="44"/>
      <c r="G575" s="44"/>
      <c r="H575" s="44"/>
      <c r="I575" s="44"/>
      <c r="J575" s="45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38"/>
      <c r="AB575" s="44"/>
      <c r="AC575" s="44"/>
      <c r="AD575" s="44"/>
      <c r="AE575" s="44"/>
      <c r="AF575" s="44"/>
      <c r="AG575" s="44"/>
      <c r="AH575" s="44"/>
      <c r="AI575" s="44"/>
      <c r="AJ575" s="46"/>
    </row>
    <row r="576">
      <c r="A576" s="40"/>
      <c r="B576" s="41"/>
      <c r="C576" s="47"/>
      <c r="D576" s="44"/>
      <c r="E576" s="44"/>
      <c r="F576" s="44"/>
      <c r="G576" s="44"/>
      <c r="H576" s="44"/>
      <c r="I576" s="44"/>
      <c r="J576" s="45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38"/>
      <c r="AB576" s="44"/>
      <c r="AC576" s="44"/>
      <c r="AD576" s="44"/>
      <c r="AE576" s="44"/>
      <c r="AF576" s="44"/>
      <c r="AG576" s="44"/>
      <c r="AH576" s="44"/>
      <c r="AI576" s="44"/>
      <c r="AJ576" s="46"/>
    </row>
    <row r="577">
      <c r="A577" s="40"/>
      <c r="B577" s="41"/>
      <c r="C577" s="47"/>
      <c r="D577" s="44"/>
      <c r="E577" s="44"/>
      <c r="F577" s="44"/>
      <c r="G577" s="44"/>
      <c r="H577" s="44"/>
      <c r="I577" s="44"/>
      <c r="J577" s="45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38"/>
      <c r="AB577" s="44"/>
      <c r="AC577" s="44"/>
      <c r="AD577" s="44"/>
      <c r="AE577" s="44"/>
      <c r="AF577" s="44"/>
      <c r="AG577" s="44"/>
      <c r="AH577" s="44"/>
      <c r="AI577" s="44"/>
      <c r="AJ577" s="46"/>
    </row>
    <row r="578">
      <c r="A578" s="40"/>
      <c r="B578" s="41"/>
      <c r="C578" s="47"/>
      <c r="D578" s="44"/>
      <c r="E578" s="44"/>
      <c r="F578" s="44"/>
      <c r="G578" s="44"/>
      <c r="H578" s="44"/>
      <c r="I578" s="44"/>
      <c r="J578" s="45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38"/>
      <c r="AB578" s="44"/>
      <c r="AC578" s="44"/>
      <c r="AD578" s="44"/>
      <c r="AE578" s="44"/>
      <c r="AF578" s="44"/>
      <c r="AG578" s="44"/>
      <c r="AH578" s="44"/>
      <c r="AI578" s="44"/>
      <c r="AJ578" s="46"/>
    </row>
    <row r="579">
      <c r="A579" s="40"/>
      <c r="B579" s="41"/>
      <c r="C579" s="47"/>
      <c r="D579" s="44"/>
      <c r="E579" s="44"/>
      <c r="F579" s="44"/>
      <c r="G579" s="44"/>
      <c r="H579" s="44"/>
      <c r="I579" s="44"/>
      <c r="J579" s="45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38"/>
      <c r="AB579" s="44"/>
      <c r="AC579" s="44"/>
      <c r="AD579" s="44"/>
      <c r="AE579" s="44"/>
      <c r="AF579" s="44"/>
      <c r="AG579" s="44"/>
      <c r="AH579" s="44"/>
      <c r="AI579" s="44"/>
      <c r="AJ579" s="46"/>
    </row>
    <row r="580">
      <c r="A580" s="40"/>
      <c r="B580" s="41"/>
      <c r="C580" s="47"/>
      <c r="D580" s="44"/>
      <c r="E580" s="44"/>
      <c r="F580" s="44"/>
      <c r="G580" s="44"/>
      <c r="H580" s="44"/>
      <c r="I580" s="44"/>
      <c r="J580" s="45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38"/>
      <c r="AB580" s="44"/>
      <c r="AC580" s="44"/>
      <c r="AD580" s="44"/>
      <c r="AE580" s="44"/>
      <c r="AF580" s="44"/>
      <c r="AG580" s="44"/>
      <c r="AH580" s="44"/>
      <c r="AI580" s="44"/>
      <c r="AJ580" s="46"/>
    </row>
    <row r="581">
      <c r="A581" s="40"/>
      <c r="B581" s="41"/>
      <c r="C581" s="47"/>
      <c r="D581" s="44"/>
      <c r="E581" s="44"/>
      <c r="F581" s="44"/>
      <c r="G581" s="44"/>
      <c r="H581" s="44"/>
      <c r="I581" s="44"/>
      <c r="J581" s="45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38"/>
      <c r="AB581" s="44"/>
      <c r="AC581" s="44"/>
      <c r="AD581" s="44"/>
      <c r="AE581" s="44"/>
      <c r="AF581" s="44"/>
      <c r="AG581" s="44"/>
      <c r="AH581" s="44"/>
      <c r="AI581" s="44"/>
      <c r="AJ581" s="46"/>
    </row>
    <row r="582">
      <c r="A582" s="40"/>
      <c r="B582" s="41"/>
      <c r="C582" s="47"/>
      <c r="D582" s="44"/>
      <c r="E582" s="44"/>
      <c r="F582" s="44"/>
      <c r="G582" s="44"/>
      <c r="H582" s="44"/>
      <c r="I582" s="44"/>
      <c r="J582" s="45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38"/>
      <c r="AB582" s="44"/>
      <c r="AC582" s="44"/>
      <c r="AD582" s="44"/>
      <c r="AE582" s="44"/>
      <c r="AF582" s="44"/>
      <c r="AG582" s="44"/>
      <c r="AH582" s="44"/>
      <c r="AI582" s="44"/>
      <c r="AJ582" s="46"/>
    </row>
    <row r="583">
      <c r="A583" s="40"/>
      <c r="B583" s="41"/>
      <c r="C583" s="47"/>
      <c r="D583" s="44"/>
      <c r="E583" s="44"/>
      <c r="F583" s="44"/>
      <c r="G583" s="44"/>
      <c r="H583" s="44"/>
      <c r="I583" s="44"/>
      <c r="J583" s="45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38"/>
      <c r="AB583" s="44"/>
      <c r="AC583" s="44"/>
      <c r="AD583" s="44"/>
      <c r="AE583" s="44"/>
      <c r="AF583" s="44"/>
      <c r="AG583" s="44"/>
      <c r="AH583" s="44"/>
      <c r="AI583" s="44"/>
      <c r="AJ583" s="46"/>
    </row>
    <row r="584">
      <c r="A584" s="40"/>
      <c r="B584" s="41"/>
      <c r="C584" s="47"/>
      <c r="D584" s="44"/>
      <c r="E584" s="44"/>
      <c r="F584" s="44"/>
      <c r="G584" s="44"/>
      <c r="H584" s="44"/>
      <c r="I584" s="44"/>
      <c r="J584" s="45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38"/>
      <c r="AB584" s="44"/>
      <c r="AC584" s="44"/>
      <c r="AD584" s="44"/>
      <c r="AE584" s="44"/>
      <c r="AF584" s="44"/>
      <c r="AG584" s="44"/>
      <c r="AH584" s="44"/>
      <c r="AI584" s="44"/>
      <c r="AJ584" s="46"/>
    </row>
    <row r="585">
      <c r="A585" s="40"/>
      <c r="B585" s="41"/>
      <c r="C585" s="47"/>
      <c r="D585" s="44"/>
      <c r="E585" s="44"/>
      <c r="F585" s="44"/>
      <c r="G585" s="44"/>
      <c r="H585" s="44"/>
      <c r="I585" s="44"/>
      <c r="J585" s="45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38"/>
      <c r="AB585" s="44"/>
      <c r="AC585" s="44"/>
      <c r="AD585" s="44"/>
      <c r="AE585" s="44"/>
      <c r="AF585" s="44"/>
      <c r="AG585" s="44"/>
      <c r="AH585" s="44"/>
      <c r="AI585" s="44"/>
      <c r="AJ585" s="46"/>
    </row>
    <row r="586">
      <c r="A586" s="40"/>
      <c r="B586" s="41"/>
      <c r="C586" s="47"/>
      <c r="D586" s="44"/>
      <c r="E586" s="44"/>
      <c r="F586" s="44"/>
      <c r="G586" s="44"/>
      <c r="H586" s="44"/>
      <c r="I586" s="44"/>
      <c r="J586" s="45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38"/>
      <c r="AB586" s="44"/>
      <c r="AC586" s="44"/>
      <c r="AD586" s="44"/>
      <c r="AE586" s="44"/>
      <c r="AF586" s="44"/>
      <c r="AG586" s="44"/>
      <c r="AH586" s="44"/>
      <c r="AI586" s="44"/>
      <c r="AJ586" s="46"/>
    </row>
    <row r="587">
      <c r="A587" s="40"/>
      <c r="B587" s="41"/>
      <c r="C587" s="47"/>
      <c r="D587" s="44"/>
      <c r="E587" s="44"/>
      <c r="F587" s="44"/>
      <c r="G587" s="44"/>
      <c r="H587" s="44"/>
      <c r="I587" s="44"/>
      <c r="J587" s="45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38"/>
      <c r="AB587" s="44"/>
      <c r="AC587" s="44"/>
      <c r="AD587" s="44"/>
      <c r="AE587" s="44"/>
      <c r="AF587" s="44"/>
      <c r="AG587" s="44"/>
      <c r="AH587" s="44"/>
      <c r="AI587" s="44"/>
      <c r="AJ587" s="46"/>
    </row>
    <row r="588">
      <c r="A588" s="40"/>
      <c r="B588" s="41"/>
      <c r="C588" s="47"/>
      <c r="D588" s="44"/>
      <c r="E588" s="44"/>
      <c r="F588" s="44"/>
      <c r="G588" s="44"/>
      <c r="H588" s="44"/>
      <c r="I588" s="44"/>
      <c r="J588" s="45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38"/>
      <c r="AB588" s="44"/>
      <c r="AC588" s="44"/>
      <c r="AD588" s="44"/>
      <c r="AE588" s="44"/>
      <c r="AF588" s="44"/>
      <c r="AG588" s="44"/>
      <c r="AH588" s="44"/>
      <c r="AI588" s="44"/>
      <c r="AJ588" s="46"/>
    </row>
    <row r="589">
      <c r="A589" s="40"/>
      <c r="B589" s="41"/>
      <c r="C589" s="47"/>
      <c r="D589" s="44"/>
      <c r="E589" s="44"/>
      <c r="F589" s="44"/>
      <c r="G589" s="44"/>
      <c r="H589" s="44"/>
      <c r="I589" s="44"/>
      <c r="J589" s="45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38"/>
      <c r="AB589" s="44"/>
      <c r="AC589" s="44"/>
      <c r="AD589" s="44"/>
      <c r="AE589" s="44"/>
      <c r="AF589" s="44"/>
      <c r="AG589" s="44"/>
      <c r="AH589" s="44"/>
      <c r="AI589" s="44"/>
      <c r="AJ589" s="46"/>
    </row>
    <row r="590">
      <c r="A590" s="40"/>
      <c r="B590" s="41"/>
      <c r="C590" s="47"/>
      <c r="D590" s="44"/>
      <c r="E590" s="44"/>
      <c r="F590" s="44"/>
      <c r="G590" s="44"/>
      <c r="H590" s="44"/>
      <c r="I590" s="44"/>
      <c r="J590" s="45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38"/>
      <c r="AB590" s="44"/>
      <c r="AC590" s="44"/>
      <c r="AD590" s="44"/>
      <c r="AE590" s="44"/>
      <c r="AF590" s="44"/>
      <c r="AG590" s="44"/>
      <c r="AH590" s="44"/>
      <c r="AI590" s="44"/>
      <c r="AJ590" s="46"/>
    </row>
    <row r="591">
      <c r="A591" s="40"/>
      <c r="B591" s="41"/>
      <c r="C591" s="47"/>
      <c r="D591" s="44"/>
      <c r="E591" s="44"/>
      <c r="F591" s="44"/>
      <c r="G591" s="44"/>
      <c r="H591" s="44"/>
      <c r="I591" s="44"/>
      <c r="J591" s="45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38"/>
      <c r="AB591" s="44"/>
      <c r="AC591" s="44"/>
      <c r="AD591" s="44"/>
      <c r="AE591" s="44"/>
      <c r="AF591" s="44"/>
      <c r="AG591" s="44"/>
      <c r="AH591" s="44"/>
      <c r="AI591" s="44"/>
      <c r="AJ591" s="46"/>
    </row>
    <row r="592">
      <c r="A592" s="40"/>
      <c r="B592" s="41"/>
      <c r="C592" s="47"/>
      <c r="D592" s="44"/>
      <c r="E592" s="44"/>
      <c r="F592" s="44"/>
      <c r="G592" s="44"/>
      <c r="H592" s="44"/>
      <c r="I592" s="44"/>
      <c r="J592" s="45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38"/>
      <c r="AB592" s="44"/>
      <c r="AC592" s="44"/>
      <c r="AD592" s="44"/>
      <c r="AE592" s="44"/>
      <c r="AF592" s="44"/>
      <c r="AG592" s="44"/>
      <c r="AH592" s="44"/>
      <c r="AI592" s="44"/>
      <c r="AJ592" s="46"/>
    </row>
    <row r="593">
      <c r="A593" s="40"/>
      <c r="B593" s="41"/>
      <c r="C593" s="47"/>
      <c r="D593" s="44"/>
      <c r="E593" s="44"/>
      <c r="F593" s="44"/>
      <c r="G593" s="44"/>
      <c r="H593" s="44"/>
      <c r="I593" s="44"/>
      <c r="J593" s="45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38"/>
      <c r="AB593" s="44"/>
      <c r="AC593" s="44"/>
      <c r="AD593" s="44"/>
      <c r="AE593" s="44"/>
      <c r="AF593" s="44"/>
      <c r="AG593" s="44"/>
      <c r="AH593" s="44"/>
      <c r="AI593" s="44"/>
      <c r="AJ593" s="46"/>
    </row>
    <row r="594">
      <c r="A594" s="40"/>
      <c r="B594" s="41"/>
      <c r="C594" s="47"/>
      <c r="D594" s="44"/>
      <c r="E594" s="44"/>
      <c r="F594" s="44"/>
      <c r="G594" s="44"/>
      <c r="H594" s="44"/>
      <c r="I594" s="44"/>
      <c r="J594" s="45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38"/>
      <c r="AB594" s="44"/>
      <c r="AC594" s="44"/>
      <c r="AD594" s="44"/>
      <c r="AE594" s="44"/>
      <c r="AF594" s="44"/>
      <c r="AG594" s="44"/>
      <c r="AH594" s="44"/>
      <c r="AI594" s="44"/>
      <c r="AJ594" s="46"/>
    </row>
    <row r="595">
      <c r="A595" s="40"/>
      <c r="B595" s="41"/>
      <c r="C595" s="47"/>
      <c r="D595" s="44"/>
      <c r="E595" s="44"/>
      <c r="F595" s="44"/>
      <c r="G595" s="44"/>
      <c r="H595" s="44"/>
      <c r="I595" s="44"/>
      <c r="J595" s="45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38"/>
      <c r="AB595" s="44"/>
      <c r="AC595" s="44"/>
      <c r="AD595" s="44"/>
      <c r="AE595" s="44"/>
      <c r="AF595" s="44"/>
      <c r="AG595" s="44"/>
      <c r="AH595" s="44"/>
      <c r="AI595" s="44"/>
      <c r="AJ595" s="46"/>
    </row>
    <row r="596">
      <c r="A596" s="40"/>
      <c r="B596" s="41"/>
      <c r="C596" s="47"/>
      <c r="D596" s="44"/>
      <c r="E596" s="44"/>
      <c r="F596" s="44"/>
      <c r="G596" s="44"/>
      <c r="H596" s="44"/>
      <c r="I596" s="44"/>
      <c r="J596" s="45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38"/>
      <c r="AB596" s="44"/>
      <c r="AC596" s="44"/>
      <c r="AD596" s="44"/>
      <c r="AE596" s="44"/>
      <c r="AF596" s="44"/>
      <c r="AG596" s="44"/>
      <c r="AH596" s="44"/>
      <c r="AI596" s="44"/>
      <c r="AJ596" s="46"/>
    </row>
    <row r="597">
      <c r="A597" s="40"/>
      <c r="B597" s="41"/>
      <c r="C597" s="47"/>
      <c r="D597" s="44"/>
      <c r="E597" s="44"/>
      <c r="F597" s="44"/>
      <c r="G597" s="44"/>
      <c r="H597" s="44"/>
      <c r="I597" s="44"/>
      <c r="J597" s="45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38"/>
      <c r="AB597" s="44"/>
      <c r="AC597" s="44"/>
      <c r="AD597" s="44"/>
      <c r="AE597" s="44"/>
      <c r="AF597" s="44"/>
      <c r="AG597" s="44"/>
      <c r="AH597" s="44"/>
      <c r="AI597" s="44"/>
      <c r="AJ597" s="46"/>
    </row>
    <row r="598">
      <c r="A598" s="40"/>
      <c r="B598" s="41"/>
      <c r="C598" s="47"/>
      <c r="D598" s="44"/>
      <c r="E598" s="44"/>
      <c r="F598" s="44"/>
      <c r="G598" s="44"/>
      <c r="H598" s="44"/>
      <c r="I598" s="44"/>
      <c r="J598" s="45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38"/>
      <c r="AB598" s="44"/>
      <c r="AC598" s="44"/>
      <c r="AD598" s="44"/>
      <c r="AE598" s="44"/>
      <c r="AF598" s="44"/>
      <c r="AG598" s="44"/>
      <c r="AH598" s="44"/>
      <c r="AI598" s="44"/>
      <c r="AJ598" s="46"/>
    </row>
    <row r="599">
      <c r="A599" s="40"/>
      <c r="B599" s="41"/>
      <c r="C599" s="47"/>
      <c r="D599" s="44"/>
      <c r="E599" s="44"/>
      <c r="F599" s="44"/>
      <c r="G599" s="44"/>
      <c r="H599" s="44"/>
      <c r="I599" s="44"/>
      <c r="J599" s="45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38"/>
      <c r="AB599" s="44"/>
      <c r="AC599" s="44"/>
      <c r="AD599" s="44"/>
      <c r="AE599" s="44"/>
      <c r="AF599" s="44"/>
      <c r="AG599" s="44"/>
      <c r="AH599" s="44"/>
      <c r="AI599" s="44"/>
      <c r="AJ599" s="46"/>
    </row>
    <row r="600">
      <c r="A600" s="40"/>
      <c r="B600" s="41"/>
      <c r="C600" s="47"/>
      <c r="D600" s="44"/>
      <c r="E600" s="44"/>
      <c r="F600" s="44"/>
      <c r="G600" s="44"/>
      <c r="H600" s="44"/>
      <c r="I600" s="44"/>
      <c r="J600" s="45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38"/>
      <c r="AB600" s="44"/>
      <c r="AC600" s="44"/>
      <c r="AD600" s="44"/>
      <c r="AE600" s="44"/>
      <c r="AF600" s="44"/>
      <c r="AG600" s="44"/>
      <c r="AH600" s="44"/>
      <c r="AI600" s="44"/>
      <c r="AJ600" s="46"/>
    </row>
    <row r="601">
      <c r="A601" s="40"/>
      <c r="B601" s="41"/>
      <c r="C601" s="47"/>
      <c r="D601" s="44"/>
      <c r="E601" s="44"/>
      <c r="F601" s="44"/>
      <c r="G601" s="44"/>
      <c r="H601" s="44"/>
      <c r="I601" s="44"/>
      <c r="J601" s="45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38"/>
      <c r="AB601" s="44"/>
      <c r="AC601" s="44"/>
      <c r="AD601" s="44"/>
      <c r="AE601" s="44"/>
      <c r="AF601" s="44"/>
      <c r="AG601" s="44"/>
      <c r="AH601" s="44"/>
      <c r="AI601" s="44"/>
      <c r="AJ601" s="46"/>
    </row>
    <row r="602">
      <c r="A602" s="40"/>
      <c r="B602" s="41"/>
      <c r="C602" s="47"/>
      <c r="D602" s="44"/>
      <c r="E602" s="44"/>
      <c r="F602" s="44"/>
      <c r="G602" s="44"/>
      <c r="H602" s="44"/>
      <c r="I602" s="44"/>
      <c r="J602" s="45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38"/>
      <c r="AB602" s="44"/>
      <c r="AC602" s="44"/>
      <c r="AD602" s="44"/>
      <c r="AE602" s="44"/>
      <c r="AF602" s="44"/>
      <c r="AG602" s="44"/>
      <c r="AH602" s="44"/>
      <c r="AI602" s="44"/>
      <c r="AJ602" s="46"/>
    </row>
    <row r="603">
      <c r="A603" s="40"/>
      <c r="B603" s="41"/>
      <c r="C603" s="47"/>
      <c r="D603" s="44"/>
      <c r="E603" s="44"/>
      <c r="F603" s="44"/>
      <c r="G603" s="44"/>
      <c r="H603" s="44"/>
      <c r="I603" s="44"/>
      <c r="J603" s="45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38"/>
      <c r="AB603" s="44"/>
      <c r="AC603" s="44"/>
      <c r="AD603" s="44"/>
      <c r="AE603" s="44"/>
      <c r="AF603" s="44"/>
      <c r="AG603" s="44"/>
      <c r="AH603" s="44"/>
      <c r="AI603" s="44"/>
      <c r="AJ603" s="46"/>
    </row>
    <row r="604">
      <c r="A604" s="40"/>
      <c r="B604" s="41"/>
      <c r="C604" s="47"/>
      <c r="D604" s="44"/>
      <c r="E604" s="44"/>
      <c r="F604" s="44"/>
      <c r="G604" s="44"/>
      <c r="H604" s="44"/>
      <c r="I604" s="44"/>
      <c r="J604" s="45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38"/>
      <c r="AB604" s="44"/>
      <c r="AC604" s="44"/>
      <c r="AD604" s="44"/>
      <c r="AE604" s="44"/>
      <c r="AF604" s="44"/>
      <c r="AG604" s="44"/>
      <c r="AH604" s="44"/>
      <c r="AI604" s="44"/>
      <c r="AJ604" s="46"/>
    </row>
    <row r="605">
      <c r="A605" s="40"/>
      <c r="B605" s="41"/>
      <c r="C605" s="47"/>
      <c r="D605" s="44"/>
      <c r="E605" s="44"/>
      <c r="F605" s="44"/>
      <c r="G605" s="44"/>
      <c r="H605" s="44"/>
      <c r="I605" s="44"/>
      <c r="J605" s="45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38"/>
      <c r="AB605" s="44"/>
      <c r="AC605" s="44"/>
      <c r="AD605" s="44"/>
      <c r="AE605" s="44"/>
      <c r="AF605" s="44"/>
      <c r="AG605" s="44"/>
      <c r="AH605" s="44"/>
      <c r="AI605" s="44"/>
      <c r="AJ605" s="46"/>
    </row>
    <row r="606">
      <c r="A606" s="40"/>
      <c r="B606" s="41"/>
      <c r="C606" s="47"/>
      <c r="D606" s="44"/>
      <c r="E606" s="44"/>
      <c r="F606" s="44"/>
      <c r="G606" s="44"/>
      <c r="H606" s="44"/>
      <c r="I606" s="44"/>
      <c r="J606" s="45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38"/>
      <c r="AB606" s="44"/>
      <c r="AC606" s="44"/>
      <c r="AD606" s="44"/>
      <c r="AE606" s="44"/>
      <c r="AF606" s="44"/>
      <c r="AG606" s="44"/>
      <c r="AH606" s="44"/>
      <c r="AI606" s="44"/>
      <c r="AJ606" s="46"/>
    </row>
    <row r="607">
      <c r="A607" s="40"/>
      <c r="B607" s="41"/>
      <c r="C607" s="47"/>
      <c r="D607" s="44"/>
      <c r="E607" s="44"/>
      <c r="F607" s="44"/>
      <c r="G607" s="44"/>
      <c r="H607" s="44"/>
      <c r="I607" s="44"/>
      <c r="J607" s="45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38"/>
      <c r="AB607" s="44"/>
      <c r="AC607" s="44"/>
      <c r="AD607" s="44"/>
      <c r="AE607" s="44"/>
      <c r="AF607" s="44"/>
      <c r="AG607" s="44"/>
      <c r="AH607" s="44"/>
      <c r="AI607" s="44"/>
      <c r="AJ607" s="46"/>
    </row>
    <row r="608">
      <c r="A608" s="40"/>
      <c r="B608" s="41"/>
      <c r="C608" s="47"/>
      <c r="D608" s="44"/>
      <c r="E608" s="44"/>
      <c r="F608" s="44"/>
      <c r="G608" s="44"/>
      <c r="H608" s="44"/>
      <c r="I608" s="44"/>
      <c r="J608" s="45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38"/>
      <c r="AB608" s="44"/>
      <c r="AC608" s="44"/>
      <c r="AD608" s="44"/>
      <c r="AE608" s="44"/>
      <c r="AF608" s="44"/>
      <c r="AG608" s="44"/>
      <c r="AH608" s="44"/>
      <c r="AI608" s="44"/>
      <c r="AJ608" s="46"/>
    </row>
    <row r="609">
      <c r="A609" s="40"/>
      <c r="B609" s="41"/>
      <c r="C609" s="47"/>
      <c r="D609" s="44"/>
      <c r="E609" s="44"/>
      <c r="F609" s="44"/>
      <c r="G609" s="44"/>
      <c r="H609" s="44"/>
      <c r="I609" s="44"/>
      <c r="J609" s="45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38"/>
      <c r="AB609" s="44"/>
      <c r="AC609" s="44"/>
      <c r="AD609" s="44"/>
      <c r="AE609" s="44"/>
      <c r="AF609" s="44"/>
      <c r="AG609" s="44"/>
      <c r="AH609" s="44"/>
      <c r="AI609" s="44"/>
      <c r="AJ609" s="46"/>
    </row>
    <row r="610">
      <c r="A610" s="40"/>
      <c r="B610" s="41"/>
      <c r="C610" s="47"/>
      <c r="D610" s="44"/>
      <c r="E610" s="44"/>
      <c r="F610" s="44"/>
      <c r="G610" s="44"/>
      <c r="H610" s="44"/>
      <c r="I610" s="44"/>
      <c r="J610" s="45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38"/>
      <c r="AB610" s="44"/>
      <c r="AC610" s="44"/>
      <c r="AD610" s="44"/>
      <c r="AE610" s="44"/>
      <c r="AF610" s="44"/>
      <c r="AG610" s="44"/>
      <c r="AH610" s="44"/>
      <c r="AI610" s="44"/>
      <c r="AJ610" s="46"/>
    </row>
    <row r="611">
      <c r="A611" s="40"/>
      <c r="B611" s="41"/>
      <c r="C611" s="47"/>
      <c r="D611" s="44"/>
      <c r="E611" s="44"/>
      <c r="F611" s="44"/>
      <c r="G611" s="44"/>
      <c r="H611" s="44"/>
      <c r="I611" s="44"/>
      <c r="J611" s="45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38"/>
      <c r="AB611" s="44"/>
      <c r="AC611" s="44"/>
      <c r="AD611" s="44"/>
      <c r="AE611" s="44"/>
      <c r="AF611" s="44"/>
      <c r="AG611" s="44"/>
      <c r="AH611" s="44"/>
      <c r="AI611" s="44"/>
      <c r="AJ611" s="46"/>
    </row>
    <row r="612">
      <c r="A612" s="40"/>
      <c r="B612" s="41"/>
      <c r="C612" s="47"/>
      <c r="D612" s="44"/>
      <c r="E612" s="44"/>
      <c r="F612" s="44"/>
      <c r="G612" s="44"/>
      <c r="H612" s="44"/>
      <c r="I612" s="44"/>
      <c r="J612" s="45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38"/>
      <c r="AB612" s="44"/>
      <c r="AC612" s="44"/>
      <c r="AD612" s="44"/>
      <c r="AE612" s="44"/>
      <c r="AF612" s="44"/>
      <c r="AG612" s="44"/>
      <c r="AH612" s="44"/>
      <c r="AI612" s="44"/>
      <c r="AJ612" s="46"/>
    </row>
    <row r="613">
      <c r="A613" s="40"/>
      <c r="B613" s="41"/>
      <c r="C613" s="47"/>
      <c r="D613" s="44"/>
      <c r="E613" s="44"/>
      <c r="F613" s="44"/>
      <c r="G613" s="44"/>
      <c r="H613" s="44"/>
      <c r="I613" s="44"/>
      <c r="J613" s="45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38"/>
      <c r="AB613" s="44"/>
      <c r="AC613" s="44"/>
      <c r="AD613" s="44"/>
      <c r="AE613" s="44"/>
      <c r="AF613" s="44"/>
      <c r="AG613" s="44"/>
      <c r="AH613" s="44"/>
      <c r="AI613" s="44"/>
      <c r="AJ613" s="46"/>
    </row>
    <row r="614">
      <c r="A614" s="40"/>
      <c r="B614" s="41"/>
      <c r="C614" s="47"/>
      <c r="D614" s="44"/>
      <c r="E614" s="44"/>
      <c r="F614" s="44"/>
      <c r="G614" s="44"/>
      <c r="H614" s="44"/>
      <c r="I614" s="44"/>
      <c r="J614" s="45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38"/>
      <c r="AB614" s="44"/>
      <c r="AC614" s="44"/>
      <c r="AD614" s="44"/>
      <c r="AE614" s="44"/>
      <c r="AF614" s="44"/>
      <c r="AG614" s="44"/>
      <c r="AH614" s="44"/>
      <c r="AI614" s="44"/>
      <c r="AJ614" s="46"/>
    </row>
    <row r="615">
      <c r="A615" s="40"/>
      <c r="B615" s="41"/>
      <c r="C615" s="47"/>
      <c r="D615" s="44"/>
      <c r="E615" s="44"/>
      <c r="F615" s="44"/>
      <c r="G615" s="44"/>
      <c r="H615" s="44"/>
      <c r="I615" s="44"/>
      <c r="J615" s="45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38"/>
      <c r="AB615" s="44"/>
      <c r="AC615" s="44"/>
      <c r="AD615" s="44"/>
      <c r="AE615" s="44"/>
      <c r="AF615" s="44"/>
      <c r="AG615" s="44"/>
      <c r="AH615" s="44"/>
      <c r="AI615" s="44"/>
      <c r="AJ615" s="46"/>
    </row>
    <row r="616">
      <c r="A616" s="40"/>
      <c r="B616" s="41"/>
      <c r="C616" s="47"/>
      <c r="D616" s="44"/>
      <c r="E616" s="44"/>
      <c r="F616" s="44"/>
      <c r="G616" s="44"/>
      <c r="H616" s="44"/>
      <c r="I616" s="44"/>
      <c r="J616" s="45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38"/>
      <c r="AB616" s="44"/>
      <c r="AC616" s="44"/>
      <c r="AD616" s="44"/>
      <c r="AE616" s="44"/>
      <c r="AF616" s="44"/>
      <c r="AG616" s="44"/>
      <c r="AH616" s="44"/>
      <c r="AI616" s="44"/>
      <c r="AJ616" s="46"/>
    </row>
    <row r="617">
      <c r="A617" s="40"/>
      <c r="B617" s="41"/>
      <c r="C617" s="47"/>
      <c r="D617" s="44"/>
      <c r="E617" s="44"/>
      <c r="F617" s="44"/>
      <c r="G617" s="44"/>
      <c r="H617" s="44"/>
      <c r="I617" s="44"/>
      <c r="J617" s="45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38"/>
      <c r="AB617" s="44"/>
      <c r="AC617" s="44"/>
      <c r="AD617" s="44"/>
      <c r="AE617" s="44"/>
      <c r="AF617" s="44"/>
      <c r="AG617" s="44"/>
      <c r="AH617" s="44"/>
      <c r="AI617" s="44"/>
      <c r="AJ617" s="46"/>
    </row>
    <row r="618">
      <c r="A618" s="40"/>
      <c r="B618" s="41"/>
      <c r="C618" s="47"/>
      <c r="D618" s="44"/>
      <c r="E618" s="44"/>
      <c r="F618" s="44"/>
      <c r="G618" s="44"/>
      <c r="H618" s="44"/>
      <c r="I618" s="44"/>
      <c r="J618" s="45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38"/>
      <c r="AB618" s="44"/>
      <c r="AC618" s="44"/>
      <c r="AD618" s="44"/>
      <c r="AE618" s="44"/>
      <c r="AF618" s="44"/>
      <c r="AG618" s="44"/>
      <c r="AH618" s="44"/>
      <c r="AI618" s="44"/>
      <c r="AJ618" s="46"/>
    </row>
    <row r="619">
      <c r="A619" s="40"/>
      <c r="B619" s="41"/>
      <c r="C619" s="47"/>
      <c r="D619" s="44"/>
      <c r="E619" s="44"/>
      <c r="F619" s="44"/>
      <c r="G619" s="44"/>
      <c r="H619" s="44"/>
      <c r="I619" s="44"/>
      <c r="J619" s="45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38"/>
      <c r="AB619" s="44"/>
      <c r="AC619" s="44"/>
      <c r="AD619" s="44"/>
      <c r="AE619" s="44"/>
      <c r="AF619" s="44"/>
      <c r="AG619" s="44"/>
      <c r="AH619" s="44"/>
      <c r="AI619" s="44"/>
      <c r="AJ619" s="46"/>
    </row>
    <row r="620">
      <c r="A620" s="40"/>
      <c r="B620" s="41"/>
      <c r="C620" s="47"/>
      <c r="D620" s="44"/>
      <c r="E620" s="44"/>
      <c r="F620" s="44"/>
      <c r="G620" s="44"/>
      <c r="H620" s="44"/>
      <c r="I620" s="44"/>
      <c r="J620" s="45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38"/>
      <c r="AB620" s="44"/>
      <c r="AC620" s="44"/>
      <c r="AD620" s="44"/>
      <c r="AE620" s="44"/>
      <c r="AF620" s="44"/>
      <c r="AG620" s="44"/>
      <c r="AH620" s="44"/>
      <c r="AI620" s="44"/>
      <c r="AJ620" s="46"/>
    </row>
    <row r="621">
      <c r="A621" s="40"/>
      <c r="B621" s="41"/>
      <c r="C621" s="47"/>
      <c r="D621" s="44"/>
      <c r="E621" s="44"/>
      <c r="F621" s="44"/>
      <c r="G621" s="44"/>
      <c r="H621" s="44"/>
      <c r="I621" s="44"/>
      <c r="J621" s="45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38"/>
      <c r="AB621" s="44"/>
      <c r="AC621" s="44"/>
      <c r="AD621" s="44"/>
      <c r="AE621" s="44"/>
      <c r="AF621" s="44"/>
      <c r="AG621" s="44"/>
      <c r="AH621" s="44"/>
      <c r="AI621" s="44"/>
      <c r="AJ621" s="46"/>
    </row>
    <row r="622">
      <c r="A622" s="40"/>
      <c r="B622" s="41"/>
      <c r="C622" s="47"/>
      <c r="D622" s="44"/>
      <c r="E622" s="44"/>
      <c r="F622" s="44"/>
      <c r="G622" s="44"/>
      <c r="H622" s="44"/>
      <c r="I622" s="44"/>
      <c r="J622" s="45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38"/>
      <c r="AB622" s="44"/>
      <c r="AC622" s="44"/>
      <c r="AD622" s="44"/>
      <c r="AE622" s="44"/>
      <c r="AF622" s="44"/>
      <c r="AG622" s="44"/>
      <c r="AH622" s="44"/>
      <c r="AI622" s="44"/>
      <c r="AJ622" s="46"/>
    </row>
    <row r="623">
      <c r="A623" s="40"/>
      <c r="B623" s="41"/>
      <c r="C623" s="47"/>
      <c r="D623" s="44"/>
      <c r="E623" s="44"/>
      <c r="F623" s="44"/>
      <c r="G623" s="44"/>
      <c r="H623" s="44"/>
      <c r="I623" s="44"/>
      <c r="J623" s="45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38"/>
      <c r="AB623" s="44"/>
      <c r="AC623" s="44"/>
      <c r="AD623" s="44"/>
      <c r="AE623" s="44"/>
      <c r="AF623" s="44"/>
      <c r="AG623" s="44"/>
      <c r="AH623" s="44"/>
      <c r="AI623" s="44"/>
      <c r="AJ623" s="46"/>
    </row>
    <row r="624">
      <c r="A624" s="40"/>
      <c r="B624" s="41"/>
      <c r="C624" s="47"/>
      <c r="D624" s="44"/>
      <c r="E624" s="44"/>
      <c r="F624" s="44"/>
      <c r="G624" s="44"/>
      <c r="H624" s="44"/>
      <c r="I624" s="44"/>
      <c r="J624" s="45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38"/>
      <c r="AB624" s="44"/>
      <c r="AC624" s="44"/>
      <c r="AD624" s="44"/>
      <c r="AE624" s="44"/>
      <c r="AF624" s="44"/>
      <c r="AG624" s="44"/>
      <c r="AH624" s="44"/>
      <c r="AI624" s="44"/>
      <c r="AJ624" s="46"/>
    </row>
    <row r="625">
      <c r="A625" s="40"/>
      <c r="B625" s="41"/>
      <c r="C625" s="47"/>
      <c r="D625" s="44"/>
      <c r="E625" s="44"/>
      <c r="F625" s="44"/>
      <c r="G625" s="44"/>
      <c r="H625" s="44"/>
      <c r="I625" s="44"/>
      <c r="J625" s="45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38"/>
      <c r="AB625" s="44"/>
      <c r="AC625" s="44"/>
      <c r="AD625" s="44"/>
      <c r="AE625" s="44"/>
      <c r="AF625" s="44"/>
      <c r="AG625" s="44"/>
      <c r="AH625" s="44"/>
      <c r="AI625" s="44"/>
      <c r="AJ625" s="46"/>
    </row>
    <row r="626">
      <c r="A626" s="40"/>
      <c r="B626" s="41"/>
      <c r="C626" s="47"/>
      <c r="D626" s="44"/>
      <c r="E626" s="44"/>
      <c r="F626" s="44"/>
      <c r="G626" s="44"/>
      <c r="H626" s="44"/>
      <c r="I626" s="44"/>
      <c r="J626" s="45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38"/>
      <c r="AB626" s="44"/>
      <c r="AC626" s="44"/>
      <c r="AD626" s="44"/>
      <c r="AE626" s="44"/>
      <c r="AF626" s="44"/>
      <c r="AG626" s="44"/>
      <c r="AH626" s="44"/>
      <c r="AI626" s="44"/>
      <c r="AJ626" s="46"/>
    </row>
    <row r="627">
      <c r="A627" s="40"/>
      <c r="B627" s="41"/>
      <c r="C627" s="47"/>
      <c r="D627" s="44"/>
      <c r="E627" s="44"/>
      <c r="F627" s="44"/>
      <c r="G627" s="44"/>
      <c r="H627" s="44"/>
      <c r="I627" s="44"/>
      <c r="J627" s="45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38"/>
      <c r="AB627" s="44"/>
      <c r="AC627" s="44"/>
      <c r="AD627" s="44"/>
      <c r="AE627" s="44"/>
      <c r="AF627" s="44"/>
      <c r="AG627" s="44"/>
      <c r="AH627" s="44"/>
      <c r="AI627" s="44"/>
      <c r="AJ627" s="46"/>
    </row>
    <row r="628">
      <c r="A628" s="40"/>
      <c r="B628" s="41"/>
      <c r="C628" s="47"/>
      <c r="D628" s="44"/>
      <c r="E628" s="44"/>
      <c r="F628" s="44"/>
      <c r="G628" s="44"/>
      <c r="H628" s="44"/>
      <c r="I628" s="44"/>
      <c r="J628" s="45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38"/>
      <c r="AB628" s="44"/>
      <c r="AC628" s="44"/>
      <c r="AD628" s="44"/>
      <c r="AE628" s="44"/>
      <c r="AF628" s="44"/>
      <c r="AG628" s="44"/>
      <c r="AH628" s="44"/>
      <c r="AI628" s="44"/>
      <c r="AJ628" s="46"/>
    </row>
    <row r="629">
      <c r="A629" s="40"/>
      <c r="B629" s="41"/>
      <c r="C629" s="47"/>
      <c r="D629" s="44"/>
      <c r="E629" s="44"/>
      <c r="F629" s="44"/>
      <c r="G629" s="44"/>
      <c r="H629" s="44"/>
      <c r="I629" s="44"/>
      <c r="J629" s="45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38"/>
      <c r="AB629" s="44"/>
      <c r="AC629" s="44"/>
      <c r="AD629" s="44"/>
      <c r="AE629" s="44"/>
      <c r="AF629" s="44"/>
      <c r="AG629" s="44"/>
      <c r="AH629" s="44"/>
      <c r="AI629" s="44"/>
      <c r="AJ629" s="46"/>
    </row>
    <row r="630">
      <c r="A630" s="40"/>
      <c r="B630" s="41"/>
      <c r="C630" s="47"/>
      <c r="D630" s="44"/>
      <c r="E630" s="44"/>
      <c r="F630" s="44"/>
      <c r="G630" s="44"/>
      <c r="H630" s="44"/>
      <c r="I630" s="44"/>
      <c r="J630" s="45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38"/>
      <c r="AB630" s="44"/>
      <c r="AC630" s="44"/>
      <c r="AD630" s="44"/>
      <c r="AE630" s="44"/>
      <c r="AF630" s="44"/>
      <c r="AG630" s="44"/>
      <c r="AH630" s="44"/>
      <c r="AI630" s="44"/>
      <c r="AJ630" s="46"/>
    </row>
    <row r="631">
      <c r="A631" s="40"/>
      <c r="B631" s="41"/>
      <c r="C631" s="47"/>
      <c r="D631" s="44"/>
      <c r="E631" s="44"/>
      <c r="F631" s="44"/>
      <c r="G631" s="44"/>
      <c r="H631" s="44"/>
      <c r="I631" s="44"/>
      <c r="J631" s="45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38"/>
      <c r="AB631" s="44"/>
      <c r="AC631" s="44"/>
      <c r="AD631" s="44"/>
      <c r="AE631" s="44"/>
      <c r="AF631" s="44"/>
      <c r="AG631" s="44"/>
      <c r="AH631" s="44"/>
      <c r="AI631" s="44"/>
      <c r="AJ631" s="46"/>
    </row>
    <row r="632">
      <c r="A632" s="40"/>
      <c r="B632" s="41"/>
      <c r="C632" s="47"/>
      <c r="D632" s="44"/>
      <c r="E632" s="44"/>
      <c r="F632" s="44"/>
      <c r="G632" s="44"/>
      <c r="H632" s="44"/>
      <c r="I632" s="44"/>
      <c r="J632" s="45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38"/>
      <c r="AB632" s="44"/>
      <c r="AC632" s="44"/>
      <c r="AD632" s="44"/>
      <c r="AE632" s="44"/>
      <c r="AF632" s="44"/>
      <c r="AG632" s="44"/>
      <c r="AH632" s="44"/>
      <c r="AI632" s="44"/>
      <c r="AJ632" s="46"/>
    </row>
    <row r="633">
      <c r="A633" s="40"/>
      <c r="B633" s="41"/>
      <c r="C633" s="47"/>
      <c r="D633" s="44"/>
      <c r="E633" s="44"/>
      <c r="F633" s="44"/>
      <c r="G633" s="44"/>
      <c r="H633" s="44"/>
      <c r="I633" s="44"/>
      <c r="J633" s="45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38"/>
      <c r="AB633" s="44"/>
      <c r="AC633" s="44"/>
      <c r="AD633" s="44"/>
      <c r="AE633" s="44"/>
      <c r="AF633" s="44"/>
      <c r="AG633" s="44"/>
      <c r="AH633" s="44"/>
      <c r="AI633" s="44"/>
      <c r="AJ633" s="46"/>
    </row>
    <row r="634">
      <c r="A634" s="40"/>
      <c r="B634" s="41"/>
      <c r="C634" s="47"/>
      <c r="D634" s="44"/>
      <c r="E634" s="44"/>
      <c r="F634" s="44"/>
      <c r="G634" s="44"/>
      <c r="H634" s="44"/>
      <c r="I634" s="44"/>
      <c r="J634" s="45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38"/>
      <c r="AB634" s="44"/>
      <c r="AC634" s="44"/>
      <c r="AD634" s="44"/>
      <c r="AE634" s="44"/>
      <c r="AF634" s="44"/>
      <c r="AG634" s="44"/>
      <c r="AH634" s="44"/>
      <c r="AI634" s="44"/>
      <c r="AJ634" s="46"/>
    </row>
    <row r="635">
      <c r="A635" s="40"/>
      <c r="B635" s="41"/>
      <c r="C635" s="47"/>
      <c r="D635" s="44"/>
      <c r="E635" s="44"/>
      <c r="F635" s="44"/>
      <c r="G635" s="44"/>
      <c r="H635" s="44"/>
      <c r="I635" s="44"/>
      <c r="J635" s="45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38"/>
      <c r="AB635" s="44"/>
      <c r="AC635" s="44"/>
      <c r="AD635" s="44"/>
      <c r="AE635" s="44"/>
      <c r="AF635" s="44"/>
      <c r="AG635" s="44"/>
      <c r="AH635" s="44"/>
      <c r="AI635" s="44"/>
      <c r="AJ635" s="46"/>
    </row>
    <row r="636">
      <c r="A636" s="40"/>
      <c r="B636" s="41"/>
      <c r="C636" s="47"/>
      <c r="D636" s="44"/>
      <c r="E636" s="44"/>
      <c r="F636" s="44"/>
      <c r="G636" s="44"/>
      <c r="H636" s="44"/>
      <c r="I636" s="44"/>
      <c r="J636" s="45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38"/>
      <c r="AB636" s="44"/>
      <c r="AC636" s="44"/>
      <c r="AD636" s="44"/>
      <c r="AE636" s="44"/>
      <c r="AF636" s="44"/>
      <c r="AG636" s="44"/>
      <c r="AH636" s="44"/>
      <c r="AI636" s="44"/>
      <c r="AJ636" s="46"/>
    </row>
    <row r="637">
      <c r="A637" s="40"/>
      <c r="B637" s="41"/>
      <c r="C637" s="47"/>
      <c r="D637" s="44"/>
      <c r="E637" s="44"/>
      <c r="F637" s="44"/>
      <c r="G637" s="44"/>
      <c r="H637" s="44"/>
      <c r="I637" s="44"/>
      <c r="J637" s="45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38"/>
      <c r="AB637" s="44"/>
      <c r="AC637" s="44"/>
      <c r="AD637" s="44"/>
      <c r="AE637" s="44"/>
      <c r="AF637" s="44"/>
      <c r="AG637" s="44"/>
      <c r="AH637" s="44"/>
      <c r="AI637" s="44"/>
      <c r="AJ637" s="46"/>
    </row>
    <row r="638">
      <c r="A638" s="40"/>
      <c r="B638" s="41"/>
      <c r="C638" s="47"/>
      <c r="D638" s="44"/>
      <c r="E638" s="44"/>
      <c r="F638" s="44"/>
      <c r="G638" s="44"/>
      <c r="H638" s="44"/>
      <c r="I638" s="44"/>
      <c r="J638" s="45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38"/>
      <c r="AB638" s="44"/>
      <c r="AC638" s="44"/>
      <c r="AD638" s="44"/>
      <c r="AE638" s="44"/>
      <c r="AF638" s="44"/>
      <c r="AG638" s="44"/>
      <c r="AH638" s="44"/>
      <c r="AI638" s="44"/>
      <c r="AJ638" s="46"/>
    </row>
    <row r="639">
      <c r="A639" s="40"/>
      <c r="B639" s="41"/>
      <c r="C639" s="47"/>
      <c r="D639" s="44"/>
      <c r="E639" s="44"/>
      <c r="F639" s="44"/>
      <c r="G639" s="44"/>
      <c r="H639" s="44"/>
      <c r="I639" s="44"/>
      <c r="J639" s="45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38"/>
      <c r="AB639" s="44"/>
      <c r="AC639" s="44"/>
      <c r="AD639" s="44"/>
      <c r="AE639" s="44"/>
      <c r="AF639" s="44"/>
      <c r="AG639" s="44"/>
      <c r="AH639" s="44"/>
      <c r="AI639" s="44"/>
      <c r="AJ639" s="46"/>
    </row>
    <row r="640">
      <c r="A640" s="40"/>
      <c r="B640" s="41"/>
      <c r="C640" s="47"/>
      <c r="D640" s="44"/>
      <c r="E640" s="44"/>
      <c r="F640" s="44"/>
      <c r="G640" s="44"/>
      <c r="H640" s="44"/>
      <c r="I640" s="44"/>
      <c r="J640" s="45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38"/>
      <c r="AB640" s="44"/>
      <c r="AC640" s="44"/>
      <c r="AD640" s="44"/>
      <c r="AE640" s="44"/>
      <c r="AF640" s="44"/>
      <c r="AG640" s="44"/>
      <c r="AH640" s="44"/>
      <c r="AI640" s="44"/>
      <c r="AJ640" s="46"/>
    </row>
    <row r="641">
      <c r="A641" s="40"/>
      <c r="B641" s="41"/>
      <c r="C641" s="47"/>
      <c r="D641" s="44"/>
      <c r="E641" s="44"/>
      <c r="F641" s="44"/>
      <c r="G641" s="44"/>
      <c r="H641" s="44"/>
      <c r="I641" s="44"/>
      <c r="J641" s="45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38"/>
      <c r="AB641" s="44"/>
      <c r="AC641" s="44"/>
      <c r="AD641" s="44"/>
      <c r="AE641" s="44"/>
      <c r="AF641" s="44"/>
      <c r="AG641" s="44"/>
      <c r="AH641" s="44"/>
      <c r="AI641" s="44"/>
      <c r="AJ641" s="46"/>
    </row>
    <row r="642">
      <c r="A642" s="40"/>
      <c r="B642" s="41"/>
      <c r="C642" s="47"/>
      <c r="D642" s="44"/>
      <c r="E642" s="44"/>
      <c r="F642" s="44"/>
      <c r="G642" s="44"/>
      <c r="H642" s="44"/>
      <c r="I642" s="44"/>
      <c r="J642" s="45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38"/>
      <c r="AB642" s="44"/>
      <c r="AC642" s="44"/>
      <c r="AD642" s="44"/>
      <c r="AE642" s="44"/>
      <c r="AF642" s="44"/>
      <c r="AG642" s="44"/>
      <c r="AH642" s="44"/>
      <c r="AI642" s="44"/>
      <c r="AJ642" s="46"/>
    </row>
    <row r="643">
      <c r="A643" s="40"/>
      <c r="B643" s="41"/>
      <c r="C643" s="47"/>
      <c r="D643" s="44"/>
      <c r="E643" s="44"/>
      <c r="F643" s="44"/>
      <c r="G643" s="44"/>
      <c r="H643" s="44"/>
      <c r="I643" s="44"/>
      <c r="J643" s="45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38"/>
      <c r="AB643" s="44"/>
      <c r="AC643" s="44"/>
      <c r="AD643" s="44"/>
      <c r="AE643" s="44"/>
      <c r="AF643" s="44"/>
      <c r="AG643" s="44"/>
      <c r="AH643" s="44"/>
      <c r="AI643" s="44"/>
      <c r="AJ643" s="46"/>
    </row>
    <row r="644">
      <c r="A644" s="40"/>
      <c r="B644" s="41"/>
      <c r="C644" s="47"/>
      <c r="D644" s="44"/>
      <c r="E644" s="44"/>
      <c r="F644" s="44"/>
      <c r="G644" s="44"/>
      <c r="H644" s="44"/>
      <c r="I644" s="44"/>
      <c r="J644" s="45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38"/>
      <c r="AB644" s="44"/>
      <c r="AC644" s="44"/>
      <c r="AD644" s="44"/>
      <c r="AE644" s="44"/>
      <c r="AF644" s="44"/>
      <c r="AG644" s="44"/>
      <c r="AH644" s="44"/>
      <c r="AI644" s="44"/>
      <c r="AJ644" s="46"/>
    </row>
    <row r="645">
      <c r="A645" s="40"/>
      <c r="B645" s="41"/>
      <c r="C645" s="47"/>
      <c r="D645" s="44"/>
      <c r="E645" s="44"/>
      <c r="F645" s="44"/>
      <c r="G645" s="44"/>
      <c r="H645" s="44"/>
      <c r="I645" s="44"/>
      <c r="J645" s="45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38"/>
      <c r="AB645" s="44"/>
      <c r="AC645" s="44"/>
      <c r="AD645" s="44"/>
      <c r="AE645" s="44"/>
      <c r="AF645" s="44"/>
      <c r="AG645" s="44"/>
      <c r="AH645" s="44"/>
      <c r="AI645" s="44"/>
      <c r="AJ645" s="46"/>
    </row>
    <row r="646">
      <c r="A646" s="40"/>
      <c r="B646" s="41"/>
      <c r="C646" s="47"/>
      <c r="D646" s="44"/>
      <c r="E646" s="44"/>
      <c r="F646" s="44"/>
      <c r="G646" s="44"/>
      <c r="H646" s="44"/>
      <c r="I646" s="44"/>
      <c r="J646" s="45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38"/>
      <c r="AB646" s="44"/>
      <c r="AC646" s="44"/>
      <c r="AD646" s="44"/>
      <c r="AE646" s="44"/>
      <c r="AF646" s="44"/>
      <c r="AG646" s="44"/>
      <c r="AH646" s="44"/>
      <c r="AI646" s="44"/>
      <c r="AJ646" s="46"/>
    </row>
    <row r="647">
      <c r="A647" s="40"/>
      <c r="B647" s="41"/>
      <c r="C647" s="47"/>
      <c r="D647" s="44"/>
      <c r="E647" s="44"/>
      <c r="F647" s="44"/>
      <c r="G647" s="44"/>
      <c r="H647" s="44"/>
      <c r="I647" s="44"/>
      <c r="J647" s="45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38"/>
      <c r="AB647" s="44"/>
      <c r="AC647" s="44"/>
      <c r="AD647" s="44"/>
      <c r="AE647" s="44"/>
      <c r="AF647" s="44"/>
      <c r="AG647" s="44"/>
      <c r="AH647" s="44"/>
      <c r="AI647" s="44"/>
      <c r="AJ647" s="46"/>
    </row>
    <row r="648">
      <c r="A648" s="40"/>
      <c r="B648" s="41"/>
      <c r="C648" s="47"/>
      <c r="D648" s="44"/>
      <c r="E648" s="44"/>
      <c r="F648" s="44"/>
      <c r="G648" s="44"/>
      <c r="H648" s="44"/>
      <c r="I648" s="44"/>
      <c r="J648" s="45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38"/>
      <c r="AB648" s="44"/>
      <c r="AC648" s="44"/>
      <c r="AD648" s="44"/>
      <c r="AE648" s="44"/>
      <c r="AF648" s="44"/>
      <c r="AG648" s="44"/>
      <c r="AH648" s="44"/>
      <c r="AI648" s="44"/>
      <c r="AJ648" s="46"/>
    </row>
    <row r="649">
      <c r="A649" s="40"/>
      <c r="B649" s="41"/>
      <c r="C649" s="47"/>
      <c r="D649" s="44"/>
      <c r="E649" s="44"/>
      <c r="F649" s="44"/>
      <c r="G649" s="44"/>
      <c r="H649" s="44"/>
      <c r="I649" s="44"/>
      <c r="J649" s="45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38"/>
      <c r="AB649" s="44"/>
      <c r="AC649" s="44"/>
      <c r="AD649" s="44"/>
      <c r="AE649" s="44"/>
      <c r="AF649" s="44"/>
      <c r="AG649" s="44"/>
      <c r="AH649" s="44"/>
      <c r="AI649" s="44"/>
      <c r="AJ649" s="46"/>
    </row>
    <row r="650">
      <c r="A650" s="40"/>
      <c r="B650" s="41"/>
      <c r="C650" s="47"/>
      <c r="D650" s="44"/>
      <c r="E650" s="44"/>
      <c r="F650" s="44"/>
      <c r="G650" s="44"/>
      <c r="H650" s="44"/>
      <c r="I650" s="44"/>
      <c r="J650" s="45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38"/>
      <c r="AB650" s="44"/>
      <c r="AC650" s="44"/>
      <c r="AD650" s="44"/>
      <c r="AE650" s="44"/>
      <c r="AF650" s="44"/>
      <c r="AG650" s="44"/>
      <c r="AH650" s="44"/>
      <c r="AI650" s="44"/>
      <c r="AJ650" s="46"/>
    </row>
    <row r="651">
      <c r="A651" s="40"/>
      <c r="B651" s="41"/>
      <c r="C651" s="47"/>
      <c r="D651" s="44"/>
      <c r="E651" s="44"/>
      <c r="F651" s="44"/>
      <c r="G651" s="44"/>
      <c r="H651" s="44"/>
      <c r="I651" s="44"/>
      <c r="J651" s="45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38"/>
      <c r="AB651" s="44"/>
      <c r="AC651" s="44"/>
      <c r="AD651" s="44"/>
      <c r="AE651" s="44"/>
      <c r="AF651" s="44"/>
      <c r="AG651" s="44"/>
      <c r="AH651" s="44"/>
      <c r="AI651" s="44"/>
      <c r="AJ651" s="46"/>
    </row>
    <row r="652">
      <c r="A652" s="40"/>
      <c r="B652" s="41"/>
      <c r="C652" s="47"/>
      <c r="D652" s="44"/>
      <c r="E652" s="44"/>
      <c r="F652" s="44"/>
      <c r="G652" s="44"/>
      <c r="H652" s="44"/>
      <c r="I652" s="44"/>
      <c r="J652" s="45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38"/>
      <c r="AB652" s="44"/>
      <c r="AC652" s="44"/>
      <c r="AD652" s="44"/>
      <c r="AE652" s="44"/>
      <c r="AF652" s="44"/>
      <c r="AG652" s="44"/>
      <c r="AH652" s="44"/>
      <c r="AI652" s="44"/>
      <c r="AJ652" s="46"/>
    </row>
    <row r="653">
      <c r="A653" s="40"/>
      <c r="B653" s="41"/>
      <c r="C653" s="47"/>
      <c r="D653" s="44"/>
      <c r="E653" s="44"/>
      <c r="F653" s="44"/>
      <c r="G653" s="44"/>
      <c r="H653" s="44"/>
      <c r="I653" s="44"/>
      <c r="J653" s="45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38"/>
      <c r="AB653" s="44"/>
      <c r="AC653" s="44"/>
      <c r="AD653" s="44"/>
      <c r="AE653" s="44"/>
      <c r="AF653" s="44"/>
      <c r="AG653" s="44"/>
      <c r="AH653" s="44"/>
      <c r="AI653" s="44"/>
      <c r="AJ653" s="46"/>
    </row>
    <row r="654">
      <c r="A654" s="40"/>
      <c r="B654" s="41"/>
      <c r="C654" s="47"/>
      <c r="D654" s="44"/>
      <c r="E654" s="44"/>
      <c r="F654" s="44"/>
      <c r="G654" s="44"/>
      <c r="H654" s="44"/>
      <c r="I654" s="44"/>
      <c r="J654" s="45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38"/>
      <c r="AB654" s="44"/>
      <c r="AC654" s="44"/>
      <c r="AD654" s="44"/>
      <c r="AE654" s="44"/>
      <c r="AF654" s="44"/>
      <c r="AG654" s="44"/>
      <c r="AH654" s="44"/>
      <c r="AI654" s="44"/>
      <c r="AJ654" s="46"/>
    </row>
    <row r="655">
      <c r="A655" s="40"/>
      <c r="B655" s="41"/>
      <c r="C655" s="47"/>
      <c r="D655" s="44"/>
      <c r="E655" s="44"/>
      <c r="F655" s="44"/>
      <c r="G655" s="44"/>
      <c r="H655" s="44"/>
      <c r="I655" s="44"/>
      <c r="J655" s="45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38"/>
      <c r="AB655" s="44"/>
      <c r="AC655" s="44"/>
      <c r="AD655" s="44"/>
      <c r="AE655" s="44"/>
      <c r="AF655" s="44"/>
      <c r="AG655" s="44"/>
      <c r="AH655" s="44"/>
      <c r="AI655" s="44"/>
      <c r="AJ655" s="46"/>
    </row>
    <row r="656">
      <c r="A656" s="40"/>
      <c r="B656" s="41"/>
      <c r="C656" s="47"/>
      <c r="D656" s="44"/>
      <c r="E656" s="44"/>
      <c r="F656" s="44"/>
      <c r="G656" s="44"/>
      <c r="H656" s="44"/>
      <c r="I656" s="44"/>
      <c r="J656" s="45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38"/>
      <c r="AB656" s="44"/>
      <c r="AC656" s="44"/>
      <c r="AD656" s="44"/>
      <c r="AE656" s="44"/>
      <c r="AF656" s="44"/>
      <c r="AG656" s="44"/>
      <c r="AH656" s="44"/>
      <c r="AI656" s="44"/>
      <c r="AJ656" s="46"/>
    </row>
    <row r="657">
      <c r="A657" s="40"/>
      <c r="B657" s="41"/>
      <c r="C657" s="47"/>
      <c r="D657" s="44"/>
      <c r="E657" s="44"/>
      <c r="F657" s="44"/>
      <c r="G657" s="44"/>
      <c r="H657" s="44"/>
      <c r="I657" s="44"/>
      <c r="J657" s="45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38"/>
      <c r="AB657" s="44"/>
      <c r="AC657" s="44"/>
      <c r="AD657" s="44"/>
      <c r="AE657" s="44"/>
      <c r="AF657" s="44"/>
      <c r="AG657" s="44"/>
      <c r="AH657" s="44"/>
      <c r="AI657" s="44"/>
      <c r="AJ657" s="46"/>
    </row>
    <row r="658">
      <c r="A658" s="40"/>
      <c r="B658" s="41"/>
      <c r="C658" s="47"/>
      <c r="D658" s="44"/>
      <c r="E658" s="44"/>
      <c r="F658" s="44"/>
      <c r="G658" s="44"/>
      <c r="H658" s="44"/>
      <c r="I658" s="44"/>
      <c r="J658" s="45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38"/>
      <c r="AB658" s="44"/>
      <c r="AC658" s="44"/>
      <c r="AD658" s="44"/>
      <c r="AE658" s="44"/>
      <c r="AF658" s="44"/>
      <c r="AG658" s="44"/>
      <c r="AH658" s="44"/>
      <c r="AI658" s="44"/>
      <c r="AJ658" s="46"/>
    </row>
    <row r="659">
      <c r="A659" s="40"/>
      <c r="B659" s="41"/>
      <c r="C659" s="47"/>
      <c r="D659" s="44"/>
      <c r="E659" s="44"/>
      <c r="F659" s="44"/>
      <c r="G659" s="44"/>
      <c r="H659" s="44"/>
      <c r="I659" s="44"/>
      <c r="J659" s="45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38"/>
      <c r="AB659" s="44"/>
      <c r="AC659" s="44"/>
      <c r="AD659" s="44"/>
      <c r="AE659" s="44"/>
      <c r="AF659" s="44"/>
      <c r="AG659" s="44"/>
      <c r="AH659" s="44"/>
      <c r="AI659" s="44"/>
      <c r="AJ659" s="46"/>
    </row>
    <row r="660">
      <c r="A660" s="40"/>
      <c r="B660" s="41"/>
      <c r="C660" s="47"/>
      <c r="D660" s="44"/>
      <c r="E660" s="44"/>
      <c r="F660" s="44"/>
      <c r="G660" s="44"/>
      <c r="H660" s="44"/>
      <c r="I660" s="44"/>
      <c r="J660" s="45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38"/>
      <c r="AB660" s="44"/>
      <c r="AC660" s="44"/>
      <c r="AD660" s="44"/>
      <c r="AE660" s="44"/>
      <c r="AF660" s="44"/>
      <c r="AG660" s="44"/>
      <c r="AH660" s="44"/>
      <c r="AI660" s="44"/>
      <c r="AJ660" s="46"/>
    </row>
    <row r="661">
      <c r="A661" s="40"/>
      <c r="B661" s="41"/>
      <c r="C661" s="47"/>
      <c r="D661" s="44"/>
      <c r="E661" s="44"/>
      <c r="F661" s="44"/>
      <c r="G661" s="44"/>
      <c r="H661" s="44"/>
      <c r="I661" s="44"/>
      <c r="J661" s="45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38"/>
      <c r="AB661" s="44"/>
      <c r="AC661" s="44"/>
      <c r="AD661" s="44"/>
      <c r="AE661" s="44"/>
      <c r="AF661" s="44"/>
      <c r="AG661" s="44"/>
      <c r="AH661" s="44"/>
      <c r="AI661" s="44"/>
      <c r="AJ661" s="46"/>
    </row>
    <row r="662">
      <c r="A662" s="40"/>
      <c r="B662" s="41"/>
      <c r="C662" s="47"/>
      <c r="D662" s="44"/>
      <c r="E662" s="44"/>
      <c r="F662" s="44"/>
      <c r="G662" s="44"/>
      <c r="H662" s="44"/>
      <c r="I662" s="44"/>
      <c r="J662" s="45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38"/>
      <c r="AB662" s="44"/>
      <c r="AC662" s="44"/>
      <c r="AD662" s="44"/>
      <c r="AE662" s="44"/>
      <c r="AF662" s="44"/>
      <c r="AG662" s="44"/>
      <c r="AH662" s="44"/>
      <c r="AI662" s="44"/>
      <c r="AJ662" s="46"/>
    </row>
    <row r="663">
      <c r="A663" s="40"/>
      <c r="B663" s="41"/>
      <c r="C663" s="47"/>
      <c r="D663" s="44"/>
      <c r="E663" s="44"/>
      <c r="F663" s="44"/>
      <c r="G663" s="44"/>
      <c r="H663" s="44"/>
      <c r="I663" s="44"/>
      <c r="J663" s="45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38"/>
      <c r="AB663" s="44"/>
      <c r="AC663" s="44"/>
      <c r="AD663" s="44"/>
      <c r="AE663" s="44"/>
      <c r="AF663" s="44"/>
      <c r="AG663" s="44"/>
      <c r="AH663" s="44"/>
      <c r="AI663" s="44"/>
      <c r="AJ663" s="46"/>
    </row>
    <row r="664">
      <c r="A664" s="40"/>
      <c r="B664" s="41"/>
      <c r="C664" s="47"/>
      <c r="D664" s="44"/>
      <c r="E664" s="44"/>
      <c r="F664" s="44"/>
      <c r="G664" s="44"/>
      <c r="H664" s="44"/>
      <c r="I664" s="44"/>
      <c r="J664" s="45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38"/>
      <c r="AB664" s="44"/>
      <c r="AC664" s="44"/>
      <c r="AD664" s="44"/>
      <c r="AE664" s="44"/>
      <c r="AF664" s="44"/>
      <c r="AG664" s="44"/>
      <c r="AH664" s="44"/>
      <c r="AI664" s="44"/>
      <c r="AJ664" s="46"/>
    </row>
    <row r="665">
      <c r="A665" s="40"/>
      <c r="B665" s="41"/>
      <c r="C665" s="47"/>
      <c r="D665" s="44"/>
      <c r="E665" s="44"/>
      <c r="F665" s="44"/>
      <c r="G665" s="44"/>
      <c r="H665" s="44"/>
      <c r="I665" s="44"/>
      <c r="J665" s="45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38"/>
      <c r="AB665" s="44"/>
      <c r="AC665" s="44"/>
      <c r="AD665" s="44"/>
      <c r="AE665" s="44"/>
      <c r="AF665" s="44"/>
      <c r="AG665" s="44"/>
      <c r="AH665" s="44"/>
      <c r="AI665" s="44"/>
      <c r="AJ665" s="46"/>
    </row>
    <row r="666">
      <c r="A666" s="40"/>
      <c r="B666" s="41"/>
      <c r="C666" s="47"/>
      <c r="D666" s="44"/>
      <c r="E666" s="44"/>
      <c r="F666" s="44"/>
      <c r="G666" s="44"/>
      <c r="H666" s="44"/>
      <c r="I666" s="44"/>
      <c r="J666" s="45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38"/>
      <c r="AB666" s="44"/>
      <c r="AC666" s="44"/>
      <c r="AD666" s="44"/>
      <c r="AE666" s="44"/>
      <c r="AF666" s="44"/>
      <c r="AG666" s="44"/>
      <c r="AH666" s="44"/>
      <c r="AI666" s="44"/>
      <c r="AJ666" s="46"/>
    </row>
    <row r="667">
      <c r="A667" s="40"/>
      <c r="B667" s="41"/>
      <c r="C667" s="47"/>
      <c r="D667" s="44"/>
      <c r="E667" s="44"/>
      <c r="F667" s="44"/>
      <c r="G667" s="44"/>
      <c r="H667" s="44"/>
      <c r="I667" s="44"/>
      <c r="J667" s="45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38"/>
      <c r="AB667" s="44"/>
      <c r="AC667" s="44"/>
      <c r="AD667" s="44"/>
      <c r="AE667" s="44"/>
      <c r="AF667" s="44"/>
      <c r="AG667" s="44"/>
      <c r="AH667" s="44"/>
      <c r="AI667" s="44"/>
      <c r="AJ667" s="46"/>
    </row>
    <row r="668">
      <c r="A668" s="40"/>
      <c r="B668" s="41"/>
      <c r="C668" s="47"/>
      <c r="D668" s="44"/>
      <c r="E668" s="44"/>
      <c r="F668" s="44"/>
      <c r="G668" s="44"/>
      <c r="H668" s="44"/>
      <c r="I668" s="44"/>
      <c r="J668" s="45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38"/>
      <c r="AB668" s="44"/>
      <c r="AC668" s="44"/>
      <c r="AD668" s="44"/>
      <c r="AE668" s="44"/>
      <c r="AF668" s="44"/>
      <c r="AG668" s="44"/>
      <c r="AH668" s="44"/>
      <c r="AI668" s="44"/>
      <c r="AJ668" s="46"/>
    </row>
    <row r="669">
      <c r="A669" s="40"/>
      <c r="B669" s="41"/>
      <c r="C669" s="47"/>
      <c r="D669" s="44"/>
      <c r="E669" s="44"/>
      <c r="F669" s="44"/>
      <c r="G669" s="44"/>
      <c r="H669" s="44"/>
      <c r="I669" s="44"/>
      <c r="J669" s="45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38"/>
      <c r="AB669" s="44"/>
      <c r="AC669" s="44"/>
      <c r="AD669" s="44"/>
      <c r="AE669" s="44"/>
      <c r="AF669" s="44"/>
      <c r="AG669" s="44"/>
      <c r="AH669" s="44"/>
      <c r="AI669" s="44"/>
      <c r="AJ669" s="46"/>
    </row>
    <row r="670">
      <c r="A670" s="40"/>
      <c r="B670" s="41"/>
      <c r="C670" s="47"/>
      <c r="D670" s="44"/>
      <c r="E670" s="44"/>
      <c r="F670" s="44"/>
      <c r="G670" s="44"/>
      <c r="H670" s="44"/>
      <c r="I670" s="44"/>
      <c r="J670" s="45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38"/>
      <c r="AB670" s="44"/>
      <c r="AC670" s="44"/>
      <c r="AD670" s="44"/>
      <c r="AE670" s="44"/>
      <c r="AF670" s="44"/>
      <c r="AG670" s="44"/>
      <c r="AH670" s="44"/>
      <c r="AI670" s="44"/>
      <c r="AJ670" s="46"/>
    </row>
    <row r="671">
      <c r="A671" s="40"/>
      <c r="B671" s="41"/>
      <c r="C671" s="47"/>
      <c r="D671" s="44"/>
      <c r="E671" s="44"/>
      <c r="F671" s="44"/>
      <c r="G671" s="44"/>
      <c r="H671" s="44"/>
      <c r="I671" s="44"/>
      <c r="J671" s="45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38"/>
      <c r="AB671" s="44"/>
      <c r="AC671" s="44"/>
      <c r="AD671" s="44"/>
      <c r="AE671" s="44"/>
      <c r="AF671" s="44"/>
      <c r="AG671" s="44"/>
      <c r="AH671" s="44"/>
      <c r="AI671" s="44"/>
      <c r="AJ671" s="46"/>
    </row>
    <row r="672">
      <c r="A672" s="40"/>
      <c r="B672" s="41"/>
      <c r="C672" s="47"/>
      <c r="D672" s="44"/>
      <c r="E672" s="44"/>
      <c r="F672" s="44"/>
      <c r="G672" s="44"/>
      <c r="H672" s="44"/>
      <c r="I672" s="44"/>
      <c r="J672" s="45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38"/>
      <c r="AB672" s="44"/>
      <c r="AC672" s="44"/>
      <c r="AD672" s="44"/>
      <c r="AE672" s="44"/>
      <c r="AF672" s="44"/>
      <c r="AG672" s="44"/>
      <c r="AH672" s="44"/>
      <c r="AI672" s="44"/>
      <c r="AJ672" s="46"/>
    </row>
    <row r="673">
      <c r="A673" s="40"/>
      <c r="B673" s="41"/>
      <c r="C673" s="47"/>
      <c r="D673" s="44"/>
      <c r="E673" s="44"/>
      <c r="F673" s="44"/>
      <c r="G673" s="44"/>
      <c r="H673" s="44"/>
      <c r="I673" s="44"/>
      <c r="J673" s="45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38"/>
      <c r="AB673" s="44"/>
      <c r="AC673" s="44"/>
      <c r="AD673" s="44"/>
      <c r="AE673" s="44"/>
      <c r="AF673" s="44"/>
      <c r="AG673" s="44"/>
      <c r="AH673" s="44"/>
      <c r="AI673" s="44"/>
      <c r="AJ673" s="46"/>
    </row>
    <row r="674">
      <c r="A674" s="40"/>
      <c r="B674" s="41"/>
      <c r="C674" s="47"/>
      <c r="D674" s="44"/>
      <c r="E674" s="44"/>
      <c r="F674" s="44"/>
      <c r="G674" s="44"/>
      <c r="H674" s="44"/>
      <c r="I674" s="44"/>
      <c r="J674" s="45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38"/>
      <c r="AB674" s="44"/>
      <c r="AC674" s="44"/>
      <c r="AD674" s="44"/>
      <c r="AE674" s="44"/>
      <c r="AF674" s="44"/>
      <c r="AG674" s="44"/>
      <c r="AH674" s="44"/>
      <c r="AI674" s="44"/>
      <c r="AJ674" s="46"/>
    </row>
    <row r="675">
      <c r="A675" s="40"/>
      <c r="B675" s="41"/>
      <c r="C675" s="47"/>
      <c r="D675" s="44"/>
      <c r="E675" s="44"/>
      <c r="F675" s="44"/>
      <c r="G675" s="44"/>
      <c r="H675" s="44"/>
      <c r="I675" s="44"/>
      <c r="J675" s="45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38"/>
      <c r="AB675" s="44"/>
      <c r="AC675" s="44"/>
      <c r="AD675" s="44"/>
      <c r="AE675" s="44"/>
      <c r="AF675" s="44"/>
      <c r="AG675" s="44"/>
      <c r="AH675" s="44"/>
      <c r="AI675" s="44"/>
      <c r="AJ675" s="46"/>
    </row>
    <row r="676">
      <c r="A676" s="40"/>
      <c r="B676" s="41"/>
      <c r="C676" s="47"/>
      <c r="D676" s="44"/>
      <c r="E676" s="44"/>
      <c r="F676" s="44"/>
      <c r="G676" s="44"/>
      <c r="H676" s="44"/>
      <c r="I676" s="44"/>
      <c r="J676" s="45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38"/>
      <c r="AB676" s="44"/>
      <c r="AC676" s="44"/>
      <c r="AD676" s="44"/>
      <c r="AE676" s="44"/>
      <c r="AF676" s="44"/>
      <c r="AG676" s="44"/>
      <c r="AH676" s="44"/>
      <c r="AI676" s="44"/>
      <c r="AJ676" s="46"/>
    </row>
    <row r="677">
      <c r="A677" s="40"/>
      <c r="B677" s="41"/>
      <c r="C677" s="47"/>
      <c r="D677" s="44"/>
      <c r="E677" s="44"/>
      <c r="F677" s="44"/>
      <c r="G677" s="44"/>
      <c r="H677" s="44"/>
      <c r="I677" s="44"/>
      <c r="J677" s="45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38"/>
      <c r="AB677" s="44"/>
      <c r="AC677" s="44"/>
      <c r="AD677" s="44"/>
      <c r="AE677" s="44"/>
      <c r="AF677" s="44"/>
      <c r="AG677" s="44"/>
      <c r="AH677" s="44"/>
      <c r="AI677" s="44"/>
      <c r="AJ677" s="46"/>
    </row>
    <row r="678">
      <c r="A678" s="40"/>
      <c r="B678" s="41"/>
      <c r="C678" s="47"/>
      <c r="D678" s="44"/>
      <c r="E678" s="44"/>
      <c r="F678" s="44"/>
      <c r="G678" s="44"/>
      <c r="H678" s="44"/>
      <c r="I678" s="44"/>
      <c r="J678" s="45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38"/>
      <c r="AB678" s="44"/>
      <c r="AC678" s="44"/>
      <c r="AD678" s="44"/>
      <c r="AE678" s="44"/>
      <c r="AF678" s="44"/>
      <c r="AG678" s="44"/>
      <c r="AH678" s="44"/>
      <c r="AI678" s="44"/>
      <c r="AJ678" s="46"/>
    </row>
    <row r="679">
      <c r="A679" s="40"/>
      <c r="B679" s="41"/>
      <c r="C679" s="47"/>
      <c r="D679" s="44"/>
      <c r="E679" s="44"/>
      <c r="F679" s="44"/>
      <c r="G679" s="44"/>
      <c r="H679" s="44"/>
      <c r="I679" s="44"/>
      <c r="J679" s="45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38"/>
      <c r="AB679" s="44"/>
      <c r="AC679" s="44"/>
      <c r="AD679" s="44"/>
      <c r="AE679" s="44"/>
      <c r="AF679" s="44"/>
      <c r="AG679" s="44"/>
      <c r="AH679" s="44"/>
      <c r="AI679" s="44"/>
      <c r="AJ679" s="46"/>
    </row>
    <row r="680">
      <c r="A680" s="40"/>
      <c r="B680" s="41"/>
      <c r="C680" s="47"/>
      <c r="D680" s="44"/>
      <c r="E680" s="44"/>
      <c r="F680" s="44"/>
      <c r="G680" s="44"/>
      <c r="H680" s="44"/>
      <c r="I680" s="44"/>
      <c r="J680" s="45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38"/>
      <c r="AB680" s="44"/>
      <c r="AC680" s="44"/>
      <c r="AD680" s="44"/>
      <c r="AE680" s="44"/>
      <c r="AF680" s="44"/>
      <c r="AG680" s="44"/>
      <c r="AH680" s="44"/>
      <c r="AI680" s="44"/>
      <c r="AJ680" s="46"/>
    </row>
    <row r="681">
      <c r="A681" s="40"/>
      <c r="B681" s="41"/>
      <c r="C681" s="47"/>
      <c r="D681" s="44"/>
      <c r="E681" s="44"/>
      <c r="F681" s="44"/>
      <c r="G681" s="44"/>
      <c r="H681" s="44"/>
      <c r="I681" s="44"/>
      <c r="J681" s="45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38"/>
      <c r="AB681" s="44"/>
      <c r="AC681" s="44"/>
      <c r="AD681" s="44"/>
      <c r="AE681" s="44"/>
      <c r="AF681" s="44"/>
      <c r="AG681" s="44"/>
      <c r="AH681" s="44"/>
      <c r="AI681" s="44"/>
      <c r="AJ681" s="46"/>
    </row>
    <row r="682">
      <c r="A682" s="40"/>
      <c r="B682" s="41"/>
      <c r="C682" s="47"/>
      <c r="D682" s="44"/>
      <c r="E682" s="44"/>
      <c r="F682" s="44"/>
      <c r="G682" s="44"/>
      <c r="H682" s="44"/>
      <c r="I682" s="44"/>
      <c r="J682" s="45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38"/>
      <c r="AB682" s="44"/>
      <c r="AC682" s="44"/>
      <c r="AD682" s="44"/>
      <c r="AE682" s="44"/>
      <c r="AF682" s="44"/>
      <c r="AG682" s="44"/>
      <c r="AH682" s="44"/>
      <c r="AI682" s="44"/>
      <c r="AJ682" s="46"/>
    </row>
    <row r="683">
      <c r="A683" s="40"/>
      <c r="B683" s="41"/>
      <c r="C683" s="47"/>
      <c r="D683" s="44"/>
      <c r="E683" s="44"/>
      <c r="F683" s="44"/>
      <c r="G683" s="44"/>
      <c r="H683" s="44"/>
      <c r="I683" s="44"/>
      <c r="J683" s="45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38"/>
      <c r="AB683" s="44"/>
      <c r="AC683" s="44"/>
      <c r="AD683" s="44"/>
      <c r="AE683" s="44"/>
      <c r="AF683" s="44"/>
      <c r="AG683" s="44"/>
      <c r="AH683" s="44"/>
      <c r="AI683" s="44"/>
      <c r="AJ683" s="46"/>
    </row>
    <row r="684">
      <c r="A684" s="40"/>
      <c r="B684" s="41"/>
      <c r="C684" s="47"/>
      <c r="D684" s="44"/>
      <c r="E684" s="44"/>
      <c r="F684" s="44"/>
      <c r="G684" s="44"/>
      <c r="H684" s="44"/>
      <c r="I684" s="44"/>
      <c r="J684" s="45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38"/>
      <c r="AB684" s="44"/>
      <c r="AC684" s="44"/>
      <c r="AD684" s="44"/>
      <c r="AE684" s="44"/>
      <c r="AF684" s="44"/>
      <c r="AG684" s="44"/>
      <c r="AH684" s="44"/>
      <c r="AI684" s="44"/>
      <c r="AJ684" s="46"/>
    </row>
    <row r="685">
      <c r="A685" s="40"/>
      <c r="B685" s="41"/>
      <c r="C685" s="47"/>
      <c r="D685" s="44"/>
      <c r="E685" s="44"/>
      <c r="F685" s="44"/>
      <c r="G685" s="44"/>
      <c r="H685" s="44"/>
      <c r="I685" s="44"/>
      <c r="J685" s="45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38"/>
      <c r="AB685" s="44"/>
      <c r="AC685" s="44"/>
      <c r="AD685" s="44"/>
      <c r="AE685" s="44"/>
      <c r="AF685" s="44"/>
      <c r="AG685" s="44"/>
      <c r="AH685" s="44"/>
      <c r="AI685" s="44"/>
      <c r="AJ685" s="46"/>
    </row>
    <row r="686">
      <c r="A686" s="40"/>
      <c r="B686" s="41"/>
      <c r="C686" s="47"/>
      <c r="D686" s="44"/>
      <c r="E686" s="44"/>
      <c r="F686" s="44"/>
      <c r="G686" s="44"/>
      <c r="H686" s="44"/>
      <c r="I686" s="44"/>
      <c r="J686" s="45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38"/>
      <c r="AB686" s="44"/>
      <c r="AC686" s="44"/>
      <c r="AD686" s="44"/>
      <c r="AE686" s="44"/>
      <c r="AF686" s="44"/>
      <c r="AG686" s="44"/>
      <c r="AH686" s="44"/>
      <c r="AI686" s="44"/>
      <c r="AJ686" s="46"/>
    </row>
    <row r="687">
      <c r="A687" s="40"/>
      <c r="B687" s="41"/>
      <c r="C687" s="47"/>
      <c r="D687" s="44"/>
      <c r="E687" s="44"/>
      <c r="F687" s="44"/>
      <c r="G687" s="44"/>
      <c r="H687" s="44"/>
      <c r="I687" s="44"/>
      <c r="J687" s="45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38"/>
      <c r="AB687" s="44"/>
      <c r="AC687" s="44"/>
      <c r="AD687" s="44"/>
      <c r="AE687" s="44"/>
      <c r="AF687" s="44"/>
      <c r="AG687" s="44"/>
      <c r="AH687" s="44"/>
      <c r="AI687" s="44"/>
      <c r="AJ687" s="46"/>
    </row>
    <row r="688">
      <c r="A688" s="40"/>
      <c r="B688" s="41"/>
      <c r="C688" s="47"/>
      <c r="D688" s="44"/>
      <c r="E688" s="44"/>
      <c r="F688" s="44"/>
      <c r="G688" s="44"/>
      <c r="H688" s="44"/>
      <c r="I688" s="44"/>
      <c r="J688" s="45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38"/>
      <c r="AB688" s="44"/>
      <c r="AC688" s="44"/>
      <c r="AD688" s="44"/>
      <c r="AE688" s="44"/>
      <c r="AF688" s="44"/>
      <c r="AG688" s="44"/>
      <c r="AH688" s="44"/>
      <c r="AI688" s="44"/>
      <c r="AJ688" s="46"/>
    </row>
    <row r="689">
      <c r="A689" s="40"/>
      <c r="B689" s="41"/>
      <c r="C689" s="47"/>
      <c r="D689" s="44"/>
      <c r="E689" s="44"/>
      <c r="F689" s="44"/>
      <c r="G689" s="44"/>
      <c r="H689" s="44"/>
      <c r="I689" s="44"/>
      <c r="J689" s="45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38"/>
      <c r="AB689" s="44"/>
      <c r="AC689" s="44"/>
      <c r="AD689" s="44"/>
      <c r="AE689" s="44"/>
      <c r="AF689" s="44"/>
      <c r="AG689" s="44"/>
      <c r="AH689" s="44"/>
      <c r="AI689" s="44"/>
      <c r="AJ689" s="46"/>
    </row>
    <row r="690">
      <c r="A690" s="40"/>
      <c r="B690" s="41"/>
      <c r="C690" s="47"/>
      <c r="D690" s="44"/>
      <c r="E690" s="44"/>
      <c r="F690" s="44"/>
      <c r="G690" s="44"/>
      <c r="H690" s="44"/>
      <c r="I690" s="44"/>
      <c r="J690" s="45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38"/>
      <c r="AB690" s="44"/>
      <c r="AC690" s="44"/>
      <c r="AD690" s="44"/>
      <c r="AE690" s="44"/>
      <c r="AF690" s="44"/>
      <c r="AG690" s="44"/>
      <c r="AH690" s="44"/>
      <c r="AI690" s="44"/>
      <c r="AJ690" s="46"/>
    </row>
    <row r="691">
      <c r="A691" s="40"/>
      <c r="B691" s="41"/>
      <c r="C691" s="47"/>
      <c r="D691" s="44"/>
      <c r="E691" s="44"/>
      <c r="F691" s="44"/>
      <c r="G691" s="44"/>
      <c r="H691" s="44"/>
      <c r="I691" s="44"/>
      <c r="J691" s="45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38"/>
      <c r="AB691" s="44"/>
      <c r="AC691" s="44"/>
      <c r="AD691" s="44"/>
      <c r="AE691" s="44"/>
      <c r="AF691" s="44"/>
      <c r="AG691" s="44"/>
      <c r="AH691" s="44"/>
      <c r="AI691" s="44"/>
      <c r="AJ691" s="46"/>
    </row>
    <row r="692">
      <c r="A692" s="40"/>
      <c r="B692" s="41"/>
      <c r="C692" s="47"/>
      <c r="D692" s="44"/>
      <c r="E692" s="44"/>
      <c r="F692" s="44"/>
      <c r="G692" s="44"/>
      <c r="H692" s="44"/>
      <c r="I692" s="44"/>
      <c r="J692" s="45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38"/>
      <c r="AB692" s="44"/>
      <c r="AC692" s="44"/>
      <c r="AD692" s="44"/>
      <c r="AE692" s="44"/>
      <c r="AF692" s="44"/>
      <c r="AG692" s="44"/>
      <c r="AH692" s="44"/>
      <c r="AI692" s="44"/>
      <c r="AJ692" s="46"/>
    </row>
    <row r="693">
      <c r="A693" s="40"/>
      <c r="B693" s="41"/>
      <c r="C693" s="47"/>
      <c r="D693" s="44"/>
      <c r="E693" s="44"/>
      <c r="F693" s="44"/>
      <c r="G693" s="44"/>
      <c r="H693" s="44"/>
      <c r="I693" s="44"/>
      <c r="J693" s="45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38"/>
      <c r="AB693" s="44"/>
      <c r="AC693" s="44"/>
      <c r="AD693" s="44"/>
      <c r="AE693" s="44"/>
      <c r="AF693" s="44"/>
      <c r="AG693" s="44"/>
      <c r="AH693" s="44"/>
      <c r="AI693" s="44"/>
      <c r="AJ693" s="46"/>
    </row>
    <row r="694">
      <c r="A694" s="40"/>
      <c r="B694" s="41"/>
      <c r="C694" s="47"/>
      <c r="D694" s="44"/>
      <c r="E694" s="44"/>
      <c r="F694" s="44"/>
      <c r="G694" s="44"/>
      <c r="H694" s="44"/>
      <c r="I694" s="44"/>
      <c r="J694" s="45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38"/>
      <c r="AB694" s="44"/>
      <c r="AC694" s="44"/>
      <c r="AD694" s="44"/>
      <c r="AE694" s="44"/>
      <c r="AF694" s="44"/>
      <c r="AG694" s="44"/>
      <c r="AH694" s="44"/>
      <c r="AI694" s="44"/>
      <c r="AJ694" s="46"/>
    </row>
    <row r="695">
      <c r="A695" s="40"/>
      <c r="B695" s="41"/>
      <c r="C695" s="47"/>
      <c r="D695" s="44"/>
      <c r="E695" s="44"/>
      <c r="F695" s="44"/>
      <c r="G695" s="44"/>
      <c r="H695" s="44"/>
      <c r="I695" s="44"/>
      <c r="J695" s="45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38"/>
      <c r="AB695" s="44"/>
      <c r="AC695" s="44"/>
      <c r="AD695" s="44"/>
      <c r="AE695" s="44"/>
      <c r="AF695" s="44"/>
      <c r="AG695" s="44"/>
      <c r="AH695" s="44"/>
      <c r="AI695" s="44"/>
      <c r="AJ695" s="46"/>
    </row>
    <row r="696">
      <c r="A696" s="40"/>
      <c r="B696" s="41"/>
      <c r="C696" s="47"/>
      <c r="D696" s="44"/>
      <c r="E696" s="44"/>
      <c r="F696" s="44"/>
      <c r="G696" s="44"/>
      <c r="H696" s="44"/>
      <c r="I696" s="44"/>
      <c r="J696" s="45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38"/>
      <c r="AB696" s="44"/>
      <c r="AC696" s="44"/>
      <c r="AD696" s="44"/>
      <c r="AE696" s="44"/>
      <c r="AF696" s="44"/>
      <c r="AG696" s="44"/>
      <c r="AH696" s="44"/>
      <c r="AI696" s="44"/>
      <c r="AJ696" s="46"/>
    </row>
    <row r="697">
      <c r="A697" s="40"/>
      <c r="B697" s="41"/>
      <c r="C697" s="47"/>
      <c r="D697" s="44"/>
      <c r="E697" s="44"/>
      <c r="F697" s="44"/>
      <c r="G697" s="44"/>
      <c r="H697" s="44"/>
      <c r="I697" s="44"/>
      <c r="J697" s="45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38"/>
      <c r="AB697" s="44"/>
      <c r="AC697" s="44"/>
      <c r="AD697" s="44"/>
      <c r="AE697" s="44"/>
      <c r="AF697" s="44"/>
      <c r="AG697" s="44"/>
      <c r="AH697" s="44"/>
      <c r="AI697" s="44"/>
      <c r="AJ697" s="46"/>
    </row>
    <row r="698">
      <c r="A698" s="40"/>
      <c r="B698" s="41"/>
      <c r="C698" s="47"/>
      <c r="D698" s="44"/>
      <c r="E698" s="44"/>
      <c r="F698" s="44"/>
      <c r="G698" s="44"/>
      <c r="H698" s="44"/>
      <c r="I698" s="44"/>
      <c r="J698" s="45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38"/>
      <c r="AB698" s="44"/>
      <c r="AC698" s="44"/>
      <c r="AD698" s="44"/>
      <c r="AE698" s="44"/>
      <c r="AF698" s="44"/>
      <c r="AG698" s="44"/>
      <c r="AH698" s="44"/>
      <c r="AI698" s="44"/>
      <c r="AJ698" s="46"/>
    </row>
    <row r="699">
      <c r="A699" s="40"/>
      <c r="B699" s="41"/>
      <c r="C699" s="47"/>
      <c r="D699" s="44"/>
      <c r="E699" s="44"/>
      <c r="F699" s="44"/>
      <c r="G699" s="44"/>
      <c r="H699" s="44"/>
      <c r="I699" s="44"/>
      <c r="J699" s="45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38"/>
      <c r="AB699" s="44"/>
      <c r="AC699" s="44"/>
      <c r="AD699" s="44"/>
      <c r="AE699" s="44"/>
      <c r="AF699" s="44"/>
      <c r="AG699" s="44"/>
      <c r="AH699" s="44"/>
      <c r="AI699" s="44"/>
      <c r="AJ699" s="46"/>
    </row>
    <row r="700">
      <c r="A700" s="40"/>
      <c r="B700" s="41"/>
      <c r="C700" s="47"/>
      <c r="D700" s="44"/>
      <c r="E700" s="44"/>
      <c r="F700" s="44"/>
      <c r="G700" s="44"/>
      <c r="H700" s="44"/>
      <c r="I700" s="44"/>
      <c r="J700" s="45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38"/>
      <c r="AB700" s="44"/>
      <c r="AC700" s="44"/>
      <c r="AD700" s="44"/>
      <c r="AE700" s="44"/>
      <c r="AF700" s="44"/>
      <c r="AG700" s="44"/>
      <c r="AH700" s="44"/>
      <c r="AI700" s="44"/>
      <c r="AJ700" s="46"/>
    </row>
    <row r="701">
      <c r="A701" s="40"/>
      <c r="B701" s="41"/>
      <c r="C701" s="47"/>
      <c r="D701" s="44"/>
      <c r="E701" s="44"/>
      <c r="F701" s="44"/>
      <c r="G701" s="44"/>
      <c r="H701" s="44"/>
      <c r="I701" s="44"/>
      <c r="J701" s="45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38"/>
      <c r="AB701" s="44"/>
      <c r="AC701" s="44"/>
      <c r="AD701" s="44"/>
      <c r="AE701" s="44"/>
      <c r="AF701" s="44"/>
      <c r="AG701" s="44"/>
      <c r="AH701" s="44"/>
      <c r="AI701" s="44"/>
      <c r="AJ701" s="46"/>
    </row>
    <row r="702">
      <c r="A702" s="40"/>
      <c r="B702" s="41"/>
      <c r="C702" s="47"/>
      <c r="D702" s="44"/>
      <c r="E702" s="44"/>
      <c r="F702" s="44"/>
      <c r="G702" s="44"/>
      <c r="H702" s="44"/>
      <c r="I702" s="44"/>
      <c r="J702" s="45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38"/>
      <c r="AB702" s="44"/>
      <c r="AC702" s="44"/>
      <c r="AD702" s="44"/>
      <c r="AE702" s="44"/>
      <c r="AF702" s="44"/>
      <c r="AG702" s="44"/>
      <c r="AH702" s="44"/>
      <c r="AI702" s="44"/>
      <c r="AJ702" s="46"/>
    </row>
    <row r="703">
      <c r="A703" s="40"/>
      <c r="B703" s="41"/>
      <c r="C703" s="47"/>
      <c r="D703" s="44"/>
      <c r="E703" s="44"/>
      <c r="F703" s="44"/>
      <c r="G703" s="44"/>
      <c r="H703" s="44"/>
      <c r="I703" s="44"/>
      <c r="J703" s="45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38"/>
      <c r="AB703" s="44"/>
      <c r="AC703" s="44"/>
      <c r="AD703" s="44"/>
      <c r="AE703" s="44"/>
      <c r="AF703" s="44"/>
      <c r="AG703" s="44"/>
      <c r="AH703" s="44"/>
      <c r="AI703" s="44"/>
      <c r="AJ703" s="46"/>
    </row>
    <row r="704">
      <c r="A704" s="40"/>
      <c r="B704" s="41"/>
      <c r="C704" s="47"/>
      <c r="D704" s="44"/>
      <c r="E704" s="44"/>
      <c r="F704" s="44"/>
      <c r="G704" s="44"/>
      <c r="H704" s="44"/>
      <c r="I704" s="44"/>
      <c r="J704" s="45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38"/>
      <c r="AB704" s="44"/>
      <c r="AC704" s="44"/>
      <c r="AD704" s="44"/>
      <c r="AE704" s="44"/>
      <c r="AF704" s="44"/>
      <c r="AG704" s="44"/>
      <c r="AH704" s="44"/>
      <c r="AI704" s="44"/>
      <c r="AJ704" s="46"/>
    </row>
    <row r="705">
      <c r="A705" s="40"/>
      <c r="B705" s="41"/>
      <c r="C705" s="47"/>
      <c r="D705" s="44"/>
      <c r="E705" s="44"/>
      <c r="F705" s="44"/>
      <c r="G705" s="44"/>
      <c r="H705" s="44"/>
      <c r="I705" s="44"/>
      <c r="J705" s="45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38"/>
      <c r="AB705" s="44"/>
      <c r="AC705" s="44"/>
      <c r="AD705" s="44"/>
      <c r="AE705" s="44"/>
      <c r="AF705" s="44"/>
      <c r="AG705" s="44"/>
      <c r="AH705" s="44"/>
      <c r="AI705" s="44"/>
      <c r="AJ705" s="46"/>
    </row>
    <row r="706">
      <c r="A706" s="40"/>
      <c r="B706" s="41"/>
      <c r="C706" s="47"/>
      <c r="D706" s="44"/>
      <c r="E706" s="44"/>
      <c r="F706" s="44"/>
      <c r="G706" s="44"/>
      <c r="H706" s="44"/>
      <c r="I706" s="44"/>
      <c r="J706" s="45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38"/>
      <c r="AB706" s="44"/>
      <c r="AC706" s="44"/>
      <c r="AD706" s="44"/>
      <c r="AE706" s="44"/>
      <c r="AF706" s="44"/>
      <c r="AG706" s="44"/>
      <c r="AH706" s="44"/>
      <c r="AI706" s="44"/>
      <c r="AJ706" s="46"/>
    </row>
    <row r="707">
      <c r="A707" s="40"/>
      <c r="B707" s="41"/>
      <c r="C707" s="47"/>
      <c r="D707" s="44"/>
      <c r="E707" s="44"/>
      <c r="F707" s="44"/>
      <c r="G707" s="44"/>
      <c r="H707" s="44"/>
      <c r="I707" s="44"/>
      <c r="J707" s="45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38"/>
      <c r="AB707" s="44"/>
      <c r="AC707" s="44"/>
      <c r="AD707" s="44"/>
      <c r="AE707" s="44"/>
      <c r="AF707" s="44"/>
      <c r="AG707" s="44"/>
      <c r="AH707" s="44"/>
      <c r="AI707" s="44"/>
      <c r="AJ707" s="46"/>
    </row>
    <row r="708">
      <c r="A708" s="40"/>
      <c r="B708" s="41"/>
      <c r="C708" s="47"/>
      <c r="D708" s="44"/>
      <c r="E708" s="44"/>
      <c r="F708" s="44"/>
      <c r="G708" s="44"/>
      <c r="H708" s="44"/>
      <c r="I708" s="44"/>
      <c r="J708" s="45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38"/>
      <c r="AB708" s="44"/>
      <c r="AC708" s="44"/>
      <c r="AD708" s="44"/>
      <c r="AE708" s="44"/>
      <c r="AF708" s="44"/>
      <c r="AG708" s="44"/>
      <c r="AH708" s="44"/>
      <c r="AI708" s="44"/>
      <c r="AJ708" s="46"/>
    </row>
    <row r="709">
      <c r="A709" s="40"/>
      <c r="B709" s="41"/>
      <c r="C709" s="47"/>
      <c r="D709" s="44"/>
      <c r="E709" s="44"/>
      <c r="F709" s="44"/>
      <c r="G709" s="44"/>
      <c r="H709" s="44"/>
      <c r="I709" s="44"/>
      <c r="J709" s="45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38"/>
      <c r="AB709" s="44"/>
      <c r="AC709" s="44"/>
      <c r="AD709" s="44"/>
      <c r="AE709" s="44"/>
      <c r="AF709" s="44"/>
      <c r="AG709" s="44"/>
      <c r="AH709" s="44"/>
      <c r="AI709" s="44"/>
      <c r="AJ709" s="46"/>
    </row>
    <row r="710">
      <c r="A710" s="40"/>
      <c r="B710" s="41"/>
      <c r="C710" s="47"/>
      <c r="D710" s="44"/>
      <c r="E710" s="44"/>
      <c r="F710" s="44"/>
      <c r="G710" s="44"/>
      <c r="H710" s="44"/>
      <c r="I710" s="44"/>
      <c r="J710" s="45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38"/>
      <c r="AB710" s="44"/>
      <c r="AC710" s="44"/>
      <c r="AD710" s="44"/>
      <c r="AE710" s="44"/>
      <c r="AF710" s="44"/>
      <c r="AG710" s="44"/>
      <c r="AH710" s="44"/>
      <c r="AI710" s="44"/>
      <c r="AJ710" s="46"/>
    </row>
    <row r="711">
      <c r="A711" s="40"/>
      <c r="B711" s="41"/>
      <c r="C711" s="47"/>
      <c r="D711" s="44"/>
      <c r="E711" s="44"/>
      <c r="F711" s="44"/>
      <c r="G711" s="44"/>
      <c r="H711" s="44"/>
      <c r="I711" s="44"/>
      <c r="J711" s="45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38"/>
      <c r="AB711" s="44"/>
      <c r="AC711" s="44"/>
      <c r="AD711" s="44"/>
      <c r="AE711" s="44"/>
      <c r="AF711" s="44"/>
      <c r="AG711" s="44"/>
      <c r="AH711" s="44"/>
      <c r="AI711" s="44"/>
      <c r="AJ711" s="46"/>
    </row>
    <row r="712">
      <c r="A712" s="40"/>
      <c r="B712" s="41"/>
      <c r="C712" s="47"/>
      <c r="D712" s="44"/>
      <c r="E712" s="44"/>
      <c r="F712" s="44"/>
      <c r="G712" s="44"/>
      <c r="H712" s="44"/>
      <c r="I712" s="44"/>
      <c r="J712" s="45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38"/>
      <c r="AB712" s="44"/>
      <c r="AC712" s="44"/>
      <c r="AD712" s="44"/>
      <c r="AE712" s="44"/>
      <c r="AF712" s="44"/>
      <c r="AG712" s="44"/>
      <c r="AH712" s="44"/>
      <c r="AI712" s="44"/>
      <c r="AJ712" s="46"/>
    </row>
    <row r="713">
      <c r="A713" s="40"/>
      <c r="B713" s="41"/>
      <c r="C713" s="47"/>
      <c r="D713" s="44"/>
      <c r="E713" s="44"/>
      <c r="F713" s="44"/>
      <c r="G713" s="44"/>
      <c r="H713" s="44"/>
      <c r="I713" s="44"/>
      <c r="J713" s="45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38"/>
      <c r="AB713" s="44"/>
      <c r="AC713" s="44"/>
      <c r="AD713" s="44"/>
      <c r="AE713" s="44"/>
      <c r="AF713" s="44"/>
      <c r="AG713" s="44"/>
      <c r="AH713" s="44"/>
      <c r="AI713" s="44"/>
      <c r="AJ713" s="46"/>
    </row>
    <row r="714">
      <c r="A714" s="40"/>
      <c r="B714" s="41"/>
      <c r="C714" s="47"/>
      <c r="D714" s="44"/>
      <c r="E714" s="44"/>
      <c r="F714" s="44"/>
      <c r="G714" s="44"/>
      <c r="H714" s="44"/>
      <c r="I714" s="44"/>
      <c r="J714" s="45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38"/>
      <c r="AB714" s="44"/>
      <c r="AC714" s="44"/>
      <c r="AD714" s="44"/>
      <c r="AE714" s="44"/>
      <c r="AF714" s="44"/>
      <c r="AG714" s="44"/>
      <c r="AH714" s="44"/>
      <c r="AI714" s="44"/>
      <c r="AJ714" s="46"/>
    </row>
    <row r="715">
      <c r="A715" s="40"/>
      <c r="B715" s="41"/>
      <c r="C715" s="47"/>
      <c r="D715" s="44"/>
      <c r="E715" s="44"/>
      <c r="F715" s="44"/>
      <c r="G715" s="44"/>
      <c r="H715" s="44"/>
      <c r="I715" s="44"/>
      <c r="J715" s="45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38"/>
      <c r="AB715" s="44"/>
      <c r="AC715" s="44"/>
      <c r="AD715" s="44"/>
      <c r="AE715" s="44"/>
      <c r="AF715" s="44"/>
      <c r="AG715" s="44"/>
      <c r="AH715" s="44"/>
      <c r="AI715" s="44"/>
      <c r="AJ715" s="46"/>
    </row>
    <row r="716">
      <c r="A716" s="40"/>
      <c r="B716" s="41"/>
      <c r="C716" s="47"/>
      <c r="D716" s="44"/>
      <c r="E716" s="44"/>
      <c r="F716" s="44"/>
      <c r="G716" s="44"/>
      <c r="H716" s="44"/>
      <c r="I716" s="44"/>
      <c r="J716" s="45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38"/>
      <c r="AB716" s="44"/>
      <c r="AC716" s="44"/>
      <c r="AD716" s="44"/>
      <c r="AE716" s="44"/>
      <c r="AF716" s="44"/>
      <c r="AG716" s="44"/>
      <c r="AH716" s="44"/>
      <c r="AI716" s="44"/>
      <c r="AJ716" s="46"/>
    </row>
    <row r="717">
      <c r="A717" s="40"/>
      <c r="B717" s="41"/>
      <c r="C717" s="47"/>
      <c r="D717" s="44"/>
      <c r="E717" s="44"/>
      <c r="F717" s="44"/>
      <c r="G717" s="44"/>
      <c r="H717" s="44"/>
      <c r="I717" s="44"/>
      <c r="J717" s="45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38"/>
      <c r="AB717" s="44"/>
      <c r="AC717" s="44"/>
      <c r="AD717" s="44"/>
      <c r="AE717" s="44"/>
      <c r="AF717" s="44"/>
      <c r="AG717" s="44"/>
      <c r="AH717" s="44"/>
      <c r="AI717" s="44"/>
      <c r="AJ717" s="46"/>
    </row>
    <row r="718">
      <c r="A718" s="40"/>
      <c r="B718" s="41"/>
      <c r="C718" s="47"/>
      <c r="D718" s="44"/>
      <c r="E718" s="44"/>
      <c r="F718" s="44"/>
      <c r="G718" s="44"/>
      <c r="H718" s="44"/>
      <c r="I718" s="44"/>
      <c r="J718" s="45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38"/>
      <c r="AB718" s="44"/>
      <c r="AC718" s="44"/>
      <c r="AD718" s="44"/>
      <c r="AE718" s="44"/>
      <c r="AF718" s="44"/>
      <c r="AG718" s="44"/>
      <c r="AH718" s="44"/>
      <c r="AI718" s="44"/>
      <c r="AJ718" s="46"/>
    </row>
    <row r="719">
      <c r="A719" s="40"/>
      <c r="B719" s="41"/>
      <c r="C719" s="47"/>
      <c r="D719" s="44"/>
      <c r="E719" s="44"/>
      <c r="F719" s="44"/>
      <c r="G719" s="44"/>
      <c r="H719" s="44"/>
      <c r="I719" s="44"/>
      <c r="J719" s="45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38"/>
      <c r="AB719" s="44"/>
      <c r="AC719" s="44"/>
      <c r="AD719" s="44"/>
      <c r="AE719" s="44"/>
      <c r="AF719" s="44"/>
      <c r="AG719" s="44"/>
      <c r="AH719" s="44"/>
      <c r="AI719" s="44"/>
      <c r="AJ719" s="46"/>
    </row>
    <row r="720">
      <c r="A720" s="40"/>
      <c r="B720" s="41"/>
      <c r="C720" s="47"/>
      <c r="D720" s="44"/>
      <c r="E720" s="44"/>
      <c r="F720" s="44"/>
      <c r="G720" s="44"/>
      <c r="H720" s="44"/>
      <c r="I720" s="44"/>
      <c r="J720" s="45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38"/>
      <c r="AB720" s="44"/>
      <c r="AC720" s="44"/>
      <c r="AD720" s="44"/>
      <c r="AE720" s="44"/>
      <c r="AF720" s="44"/>
      <c r="AG720" s="44"/>
      <c r="AH720" s="44"/>
      <c r="AI720" s="44"/>
      <c r="AJ720" s="46"/>
    </row>
    <row r="721">
      <c r="A721" s="40"/>
      <c r="B721" s="41"/>
      <c r="C721" s="47"/>
      <c r="D721" s="44"/>
      <c r="E721" s="44"/>
      <c r="F721" s="44"/>
      <c r="G721" s="44"/>
      <c r="H721" s="44"/>
      <c r="I721" s="44"/>
      <c r="J721" s="45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38"/>
      <c r="AB721" s="44"/>
      <c r="AC721" s="44"/>
      <c r="AD721" s="44"/>
      <c r="AE721" s="44"/>
      <c r="AF721" s="44"/>
      <c r="AG721" s="44"/>
      <c r="AH721" s="44"/>
      <c r="AI721" s="44"/>
      <c r="AJ721" s="46"/>
    </row>
    <row r="722">
      <c r="A722" s="40"/>
      <c r="B722" s="41"/>
      <c r="C722" s="47"/>
      <c r="D722" s="44"/>
      <c r="E722" s="44"/>
      <c r="F722" s="44"/>
      <c r="G722" s="44"/>
      <c r="H722" s="44"/>
      <c r="I722" s="44"/>
      <c r="J722" s="45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38"/>
      <c r="AB722" s="44"/>
      <c r="AC722" s="44"/>
      <c r="AD722" s="44"/>
      <c r="AE722" s="44"/>
      <c r="AF722" s="44"/>
      <c r="AG722" s="44"/>
      <c r="AH722" s="44"/>
      <c r="AI722" s="44"/>
      <c r="AJ722" s="46"/>
    </row>
    <row r="723">
      <c r="A723" s="40"/>
      <c r="B723" s="41"/>
      <c r="C723" s="47"/>
      <c r="D723" s="44"/>
      <c r="E723" s="44"/>
      <c r="F723" s="44"/>
      <c r="G723" s="44"/>
      <c r="H723" s="44"/>
      <c r="I723" s="44"/>
      <c r="J723" s="45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38"/>
      <c r="AB723" s="44"/>
      <c r="AC723" s="44"/>
      <c r="AD723" s="44"/>
      <c r="AE723" s="44"/>
      <c r="AF723" s="44"/>
      <c r="AG723" s="44"/>
      <c r="AH723" s="44"/>
      <c r="AI723" s="44"/>
      <c r="AJ723" s="46"/>
    </row>
    <row r="724">
      <c r="A724" s="40"/>
      <c r="B724" s="41"/>
      <c r="C724" s="47"/>
      <c r="D724" s="44"/>
      <c r="E724" s="44"/>
      <c r="F724" s="44"/>
      <c r="G724" s="44"/>
      <c r="H724" s="44"/>
      <c r="I724" s="44"/>
      <c r="J724" s="45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38"/>
      <c r="AB724" s="44"/>
      <c r="AC724" s="44"/>
      <c r="AD724" s="44"/>
      <c r="AE724" s="44"/>
      <c r="AF724" s="44"/>
      <c r="AG724" s="44"/>
      <c r="AH724" s="44"/>
      <c r="AI724" s="44"/>
      <c r="AJ724" s="46"/>
    </row>
    <row r="725">
      <c r="A725" s="40"/>
      <c r="B725" s="41"/>
      <c r="C725" s="47"/>
      <c r="D725" s="44"/>
      <c r="E725" s="44"/>
      <c r="F725" s="44"/>
      <c r="G725" s="44"/>
      <c r="H725" s="44"/>
      <c r="I725" s="44"/>
      <c r="J725" s="45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38"/>
      <c r="AB725" s="44"/>
      <c r="AC725" s="44"/>
      <c r="AD725" s="44"/>
      <c r="AE725" s="44"/>
      <c r="AF725" s="44"/>
      <c r="AG725" s="44"/>
      <c r="AH725" s="44"/>
      <c r="AI725" s="44"/>
      <c r="AJ725" s="46"/>
    </row>
    <row r="726">
      <c r="A726" s="40"/>
      <c r="B726" s="41"/>
      <c r="C726" s="47"/>
      <c r="D726" s="44"/>
      <c r="E726" s="44"/>
      <c r="F726" s="44"/>
      <c r="G726" s="44"/>
      <c r="H726" s="44"/>
      <c r="I726" s="44"/>
      <c r="J726" s="45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38"/>
      <c r="AB726" s="44"/>
      <c r="AC726" s="44"/>
      <c r="AD726" s="44"/>
      <c r="AE726" s="44"/>
      <c r="AF726" s="44"/>
      <c r="AG726" s="44"/>
      <c r="AH726" s="44"/>
      <c r="AI726" s="44"/>
      <c r="AJ726" s="46"/>
    </row>
    <row r="727">
      <c r="A727" s="40"/>
      <c r="B727" s="41"/>
      <c r="C727" s="47"/>
      <c r="D727" s="44"/>
      <c r="E727" s="44"/>
      <c r="F727" s="44"/>
      <c r="G727" s="44"/>
      <c r="H727" s="44"/>
      <c r="I727" s="44"/>
      <c r="J727" s="45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38"/>
      <c r="AB727" s="44"/>
      <c r="AC727" s="44"/>
      <c r="AD727" s="44"/>
      <c r="AE727" s="44"/>
      <c r="AF727" s="44"/>
      <c r="AG727" s="44"/>
      <c r="AH727" s="44"/>
      <c r="AI727" s="44"/>
      <c r="AJ727" s="46"/>
    </row>
    <row r="728">
      <c r="A728" s="40"/>
      <c r="B728" s="41"/>
      <c r="C728" s="47"/>
      <c r="D728" s="44"/>
      <c r="E728" s="44"/>
      <c r="F728" s="44"/>
      <c r="G728" s="44"/>
      <c r="H728" s="44"/>
      <c r="I728" s="44"/>
      <c r="J728" s="45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38"/>
      <c r="AB728" s="44"/>
      <c r="AC728" s="44"/>
      <c r="AD728" s="44"/>
      <c r="AE728" s="44"/>
      <c r="AF728" s="44"/>
      <c r="AG728" s="44"/>
      <c r="AH728" s="44"/>
      <c r="AI728" s="44"/>
      <c r="AJ728" s="46"/>
    </row>
    <row r="729">
      <c r="A729" s="40"/>
      <c r="B729" s="41"/>
      <c r="C729" s="47"/>
      <c r="D729" s="44"/>
      <c r="E729" s="44"/>
      <c r="F729" s="44"/>
      <c r="G729" s="44"/>
      <c r="H729" s="44"/>
      <c r="I729" s="44"/>
      <c r="J729" s="45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38"/>
      <c r="AB729" s="44"/>
      <c r="AC729" s="44"/>
      <c r="AD729" s="44"/>
      <c r="AE729" s="44"/>
      <c r="AF729" s="44"/>
      <c r="AG729" s="44"/>
      <c r="AH729" s="44"/>
      <c r="AI729" s="44"/>
      <c r="AJ729" s="46"/>
    </row>
    <row r="730">
      <c r="A730" s="40"/>
      <c r="B730" s="41"/>
      <c r="C730" s="47"/>
      <c r="D730" s="44"/>
      <c r="E730" s="44"/>
      <c r="F730" s="44"/>
      <c r="G730" s="44"/>
      <c r="H730" s="44"/>
      <c r="I730" s="44"/>
      <c r="J730" s="45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38"/>
      <c r="AB730" s="44"/>
      <c r="AC730" s="44"/>
      <c r="AD730" s="44"/>
      <c r="AE730" s="44"/>
      <c r="AF730" s="44"/>
      <c r="AG730" s="44"/>
      <c r="AH730" s="44"/>
      <c r="AI730" s="44"/>
      <c r="AJ730" s="46"/>
    </row>
    <row r="731">
      <c r="A731" s="40"/>
      <c r="B731" s="41"/>
      <c r="C731" s="47"/>
      <c r="D731" s="44"/>
      <c r="E731" s="44"/>
      <c r="F731" s="44"/>
      <c r="G731" s="44"/>
      <c r="H731" s="44"/>
      <c r="I731" s="44"/>
      <c r="J731" s="45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38"/>
      <c r="AB731" s="44"/>
      <c r="AC731" s="44"/>
      <c r="AD731" s="44"/>
      <c r="AE731" s="44"/>
      <c r="AF731" s="44"/>
      <c r="AG731" s="44"/>
      <c r="AH731" s="44"/>
      <c r="AI731" s="44"/>
      <c r="AJ731" s="46"/>
    </row>
    <row r="732">
      <c r="A732" s="40"/>
      <c r="B732" s="41"/>
      <c r="C732" s="47"/>
      <c r="D732" s="44"/>
      <c r="E732" s="44"/>
      <c r="F732" s="44"/>
      <c r="G732" s="44"/>
      <c r="H732" s="44"/>
      <c r="I732" s="44"/>
      <c r="J732" s="45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38"/>
      <c r="AB732" s="44"/>
      <c r="AC732" s="44"/>
      <c r="AD732" s="44"/>
      <c r="AE732" s="44"/>
      <c r="AF732" s="44"/>
      <c r="AG732" s="44"/>
      <c r="AH732" s="44"/>
      <c r="AI732" s="44"/>
      <c r="AJ732" s="46"/>
    </row>
    <row r="733">
      <c r="A733" s="40"/>
      <c r="B733" s="41"/>
      <c r="C733" s="47"/>
      <c r="D733" s="44"/>
      <c r="E733" s="44"/>
      <c r="F733" s="44"/>
      <c r="G733" s="44"/>
      <c r="H733" s="44"/>
      <c r="I733" s="44"/>
      <c r="J733" s="45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38"/>
      <c r="AB733" s="44"/>
      <c r="AC733" s="44"/>
      <c r="AD733" s="44"/>
      <c r="AE733" s="44"/>
      <c r="AF733" s="44"/>
      <c r="AG733" s="44"/>
      <c r="AH733" s="44"/>
      <c r="AI733" s="44"/>
      <c r="AJ733" s="46"/>
    </row>
    <row r="734">
      <c r="A734" s="40"/>
      <c r="B734" s="41"/>
      <c r="C734" s="47"/>
      <c r="D734" s="44"/>
      <c r="E734" s="44"/>
      <c r="F734" s="44"/>
      <c r="G734" s="44"/>
      <c r="H734" s="44"/>
      <c r="I734" s="44"/>
      <c r="J734" s="45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38"/>
      <c r="AB734" s="44"/>
      <c r="AC734" s="44"/>
      <c r="AD734" s="44"/>
      <c r="AE734" s="44"/>
      <c r="AF734" s="44"/>
      <c r="AG734" s="44"/>
      <c r="AH734" s="44"/>
      <c r="AI734" s="44"/>
      <c r="AJ734" s="46"/>
    </row>
    <row r="735">
      <c r="A735" s="40"/>
      <c r="B735" s="41"/>
      <c r="C735" s="47"/>
      <c r="D735" s="44"/>
      <c r="E735" s="44"/>
      <c r="F735" s="44"/>
      <c r="G735" s="44"/>
      <c r="H735" s="44"/>
      <c r="I735" s="44"/>
      <c r="J735" s="45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38"/>
      <c r="AB735" s="44"/>
      <c r="AC735" s="44"/>
      <c r="AD735" s="44"/>
      <c r="AE735" s="44"/>
      <c r="AF735" s="44"/>
      <c r="AG735" s="44"/>
      <c r="AH735" s="44"/>
      <c r="AI735" s="44"/>
      <c r="AJ735" s="46"/>
    </row>
    <row r="736">
      <c r="A736" s="40"/>
      <c r="B736" s="41"/>
      <c r="C736" s="47"/>
      <c r="D736" s="44"/>
      <c r="E736" s="44"/>
      <c r="F736" s="44"/>
      <c r="G736" s="44"/>
      <c r="H736" s="44"/>
      <c r="I736" s="44"/>
      <c r="J736" s="45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38"/>
      <c r="AB736" s="44"/>
      <c r="AC736" s="44"/>
      <c r="AD736" s="44"/>
      <c r="AE736" s="44"/>
      <c r="AF736" s="44"/>
      <c r="AG736" s="44"/>
      <c r="AH736" s="44"/>
      <c r="AI736" s="44"/>
      <c r="AJ736" s="46"/>
    </row>
    <row r="737">
      <c r="A737" s="40"/>
      <c r="B737" s="41"/>
      <c r="C737" s="47"/>
      <c r="D737" s="44"/>
      <c r="E737" s="44"/>
      <c r="F737" s="44"/>
      <c r="G737" s="44"/>
      <c r="H737" s="44"/>
      <c r="I737" s="44"/>
      <c r="J737" s="45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38"/>
      <c r="AB737" s="44"/>
      <c r="AC737" s="44"/>
      <c r="AD737" s="44"/>
      <c r="AE737" s="44"/>
      <c r="AF737" s="44"/>
      <c r="AG737" s="44"/>
      <c r="AH737" s="44"/>
      <c r="AI737" s="44"/>
      <c r="AJ737" s="46"/>
    </row>
    <row r="738">
      <c r="A738" s="40"/>
      <c r="B738" s="41"/>
      <c r="C738" s="47"/>
      <c r="D738" s="44"/>
      <c r="E738" s="44"/>
      <c r="F738" s="44"/>
      <c r="G738" s="44"/>
      <c r="H738" s="44"/>
      <c r="I738" s="44"/>
      <c r="J738" s="45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38"/>
      <c r="AB738" s="44"/>
      <c r="AC738" s="44"/>
      <c r="AD738" s="44"/>
      <c r="AE738" s="44"/>
      <c r="AF738" s="44"/>
      <c r="AG738" s="44"/>
      <c r="AH738" s="44"/>
      <c r="AI738" s="44"/>
      <c r="AJ738" s="46"/>
    </row>
    <row r="739">
      <c r="A739" s="40"/>
      <c r="B739" s="41"/>
      <c r="C739" s="47"/>
      <c r="D739" s="44"/>
      <c r="E739" s="44"/>
      <c r="F739" s="44"/>
      <c r="G739" s="44"/>
      <c r="H739" s="44"/>
      <c r="I739" s="44"/>
      <c r="J739" s="45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38"/>
      <c r="AB739" s="44"/>
      <c r="AC739" s="44"/>
      <c r="AD739" s="44"/>
      <c r="AE739" s="44"/>
      <c r="AF739" s="44"/>
      <c r="AG739" s="44"/>
      <c r="AH739" s="44"/>
      <c r="AI739" s="44"/>
      <c r="AJ739" s="46"/>
    </row>
    <row r="740">
      <c r="A740" s="40"/>
      <c r="B740" s="41"/>
      <c r="C740" s="47"/>
      <c r="D740" s="44"/>
      <c r="E740" s="44"/>
      <c r="F740" s="44"/>
      <c r="G740" s="44"/>
      <c r="H740" s="44"/>
      <c r="I740" s="44"/>
      <c r="J740" s="45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38"/>
      <c r="AB740" s="44"/>
      <c r="AC740" s="44"/>
      <c r="AD740" s="44"/>
      <c r="AE740" s="44"/>
      <c r="AF740" s="44"/>
      <c r="AG740" s="44"/>
      <c r="AH740" s="44"/>
      <c r="AI740" s="44"/>
      <c r="AJ740" s="46"/>
    </row>
    <row r="741">
      <c r="A741" s="40"/>
      <c r="B741" s="41"/>
      <c r="C741" s="47"/>
      <c r="D741" s="44"/>
      <c r="E741" s="44"/>
      <c r="F741" s="44"/>
      <c r="G741" s="44"/>
      <c r="H741" s="44"/>
      <c r="I741" s="44"/>
      <c r="J741" s="45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38"/>
      <c r="AB741" s="44"/>
      <c r="AC741" s="44"/>
      <c r="AD741" s="44"/>
      <c r="AE741" s="44"/>
      <c r="AF741" s="44"/>
      <c r="AG741" s="44"/>
      <c r="AH741" s="44"/>
      <c r="AI741" s="44"/>
      <c r="AJ741" s="46"/>
    </row>
    <row r="742">
      <c r="A742" s="40"/>
      <c r="B742" s="41"/>
      <c r="C742" s="47"/>
      <c r="D742" s="44"/>
      <c r="E742" s="44"/>
      <c r="F742" s="44"/>
      <c r="G742" s="44"/>
      <c r="H742" s="44"/>
      <c r="I742" s="44"/>
      <c r="J742" s="45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38"/>
      <c r="AB742" s="44"/>
      <c r="AC742" s="44"/>
      <c r="AD742" s="44"/>
      <c r="AE742" s="44"/>
      <c r="AF742" s="44"/>
      <c r="AG742" s="44"/>
      <c r="AH742" s="44"/>
      <c r="AI742" s="44"/>
      <c r="AJ742" s="46"/>
    </row>
    <row r="743">
      <c r="A743" s="40"/>
      <c r="B743" s="41"/>
      <c r="C743" s="47"/>
      <c r="D743" s="44"/>
      <c r="E743" s="44"/>
      <c r="F743" s="44"/>
      <c r="G743" s="44"/>
      <c r="H743" s="44"/>
      <c r="I743" s="44"/>
      <c r="J743" s="45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38"/>
      <c r="AB743" s="44"/>
      <c r="AC743" s="44"/>
      <c r="AD743" s="44"/>
      <c r="AE743" s="44"/>
      <c r="AF743" s="44"/>
      <c r="AG743" s="44"/>
      <c r="AH743" s="44"/>
      <c r="AI743" s="44"/>
      <c r="AJ743" s="46"/>
    </row>
    <row r="744">
      <c r="A744" s="40"/>
      <c r="B744" s="41"/>
      <c r="C744" s="47"/>
      <c r="D744" s="44"/>
      <c r="E744" s="44"/>
      <c r="F744" s="44"/>
      <c r="G744" s="44"/>
      <c r="H744" s="44"/>
      <c r="I744" s="44"/>
      <c r="J744" s="45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38"/>
      <c r="AB744" s="44"/>
      <c r="AC744" s="44"/>
      <c r="AD744" s="44"/>
      <c r="AE744" s="44"/>
      <c r="AF744" s="44"/>
      <c r="AG744" s="44"/>
      <c r="AH744" s="44"/>
      <c r="AI744" s="44"/>
      <c r="AJ744" s="46"/>
    </row>
    <row r="745">
      <c r="A745" s="40"/>
      <c r="B745" s="41"/>
      <c r="C745" s="47"/>
      <c r="D745" s="44"/>
      <c r="E745" s="44"/>
      <c r="F745" s="44"/>
      <c r="G745" s="44"/>
      <c r="H745" s="44"/>
      <c r="I745" s="44"/>
      <c r="J745" s="45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38"/>
      <c r="AB745" s="44"/>
      <c r="AC745" s="44"/>
      <c r="AD745" s="44"/>
      <c r="AE745" s="44"/>
      <c r="AF745" s="44"/>
      <c r="AG745" s="44"/>
      <c r="AH745" s="44"/>
      <c r="AI745" s="44"/>
      <c r="AJ745" s="46"/>
    </row>
    <row r="746">
      <c r="A746" s="40"/>
      <c r="B746" s="41"/>
      <c r="C746" s="47"/>
      <c r="D746" s="44"/>
      <c r="E746" s="44"/>
      <c r="F746" s="44"/>
      <c r="G746" s="44"/>
      <c r="H746" s="44"/>
      <c r="I746" s="44"/>
      <c r="J746" s="45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38"/>
      <c r="AB746" s="44"/>
      <c r="AC746" s="44"/>
      <c r="AD746" s="44"/>
      <c r="AE746" s="44"/>
      <c r="AF746" s="44"/>
      <c r="AG746" s="44"/>
      <c r="AH746" s="44"/>
      <c r="AI746" s="44"/>
      <c r="AJ746" s="46"/>
    </row>
    <row r="747">
      <c r="A747" s="40"/>
      <c r="B747" s="41"/>
      <c r="C747" s="47"/>
      <c r="D747" s="44"/>
      <c r="E747" s="44"/>
      <c r="F747" s="44"/>
      <c r="G747" s="44"/>
      <c r="H747" s="44"/>
      <c r="I747" s="44"/>
      <c r="J747" s="45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38"/>
      <c r="AB747" s="44"/>
      <c r="AC747" s="44"/>
      <c r="AD747" s="44"/>
      <c r="AE747" s="44"/>
      <c r="AF747" s="44"/>
      <c r="AG747" s="44"/>
      <c r="AH747" s="44"/>
      <c r="AI747" s="44"/>
      <c r="AJ747" s="46"/>
    </row>
    <row r="748">
      <c r="A748" s="40"/>
      <c r="B748" s="41"/>
      <c r="C748" s="47"/>
      <c r="D748" s="44"/>
      <c r="E748" s="44"/>
      <c r="F748" s="44"/>
      <c r="G748" s="44"/>
      <c r="H748" s="44"/>
      <c r="I748" s="44"/>
      <c r="J748" s="45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38"/>
      <c r="AB748" s="44"/>
      <c r="AC748" s="44"/>
      <c r="AD748" s="44"/>
      <c r="AE748" s="44"/>
      <c r="AF748" s="44"/>
      <c r="AG748" s="44"/>
      <c r="AH748" s="44"/>
      <c r="AI748" s="44"/>
      <c r="AJ748" s="46"/>
    </row>
    <row r="749">
      <c r="A749" s="40"/>
      <c r="B749" s="41"/>
      <c r="C749" s="47"/>
      <c r="D749" s="44"/>
      <c r="E749" s="44"/>
      <c r="F749" s="44"/>
      <c r="G749" s="44"/>
      <c r="H749" s="44"/>
      <c r="I749" s="44"/>
      <c r="J749" s="45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38"/>
      <c r="AB749" s="44"/>
      <c r="AC749" s="44"/>
      <c r="AD749" s="44"/>
      <c r="AE749" s="44"/>
      <c r="AF749" s="44"/>
      <c r="AG749" s="44"/>
      <c r="AH749" s="44"/>
      <c r="AI749" s="44"/>
      <c r="AJ749" s="46"/>
    </row>
    <row r="750">
      <c r="A750" s="40"/>
      <c r="B750" s="41"/>
      <c r="C750" s="47"/>
      <c r="D750" s="44"/>
      <c r="E750" s="44"/>
      <c r="F750" s="44"/>
      <c r="G750" s="44"/>
      <c r="H750" s="44"/>
      <c r="I750" s="44"/>
      <c r="J750" s="45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38"/>
      <c r="AB750" s="44"/>
      <c r="AC750" s="44"/>
      <c r="AD750" s="44"/>
      <c r="AE750" s="44"/>
      <c r="AF750" s="44"/>
      <c r="AG750" s="44"/>
      <c r="AH750" s="44"/>
      <c r="AI750" s="44"/>
      <c r="AJ750" s="46"/>
    </row>
    <row r="751">
      <c r="A751" s="40"/>
      <c r="B751" s="41"/>
      <c r="C751" s="47"/>
      <c r="D751" s="44"/>
      <c r="E751" s="44"/>
      <c r="F751" s="44"/>
      <c r="G751" s="44"/>
      <c r="H751" s="44"/>
      <c r="I751" s="44"/>
      <c r="J751" s="45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38"/>
      <c r="AB751" s="44"/>
      <c r="AC751" s="44"/>
      <c r="AD751" s="44"/>
      <c r="AE751" s="44"/>
      <c r="AF751" s="44"/>
      <c r="AG751" s="44"/>
      <c r="AH751" s="44"/>
      <c r="AI751" s="44"/>
      <c r="AJ751" s="46"/>
    </row>
    <row r="752">
      <c r="A752" s="40"/>
      <c r="B752" s="41"/>
      <c r="C752" s="47"/>
      <c r="D752" s="44"/>
      <c r="E752" s="44"/>
      <c r="F752" s="44"/>
      <c r="G752" s="44"/>
      <c r="H752" s="44"/>
      <c r="I752" s="44"/>
      <c r="J752" s="45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38"/>
      <c r="AB752" s="44"/>
      <c r="AC752" s="44"/>
      <c r="AD752" s="44"/>
      <c r="AE752" s="44"/>
      <c r="AF752" s="44"/>
      <c r="AG752" s="44"/>
      <c r="AH752" s="44"/>
      <c r="AI752" s="44"/>
      <c r="AJ752" s="46"/>
    </row>
    <row r="753">
      <c r="A753" s="40"/>
      <c r="B753" s="41"/>
      <c r="C753" s="47"/>
      <c r="D753" s="44"/>
      <c r="E753" s="44"/>
      <c r="F753" s="44"/>
      <c r="G753" s="44"/>
      <c r="H753" s="44"/>
      <c r="I753" s="44"/>
      <c r="J753" s="45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38"/>
      <c r="AB753" s="44"/>
      <c r="AC753" s="44"/>
      <c r="AD753" s="44"/>
      <c r="AE753" s="44"/>
      <c r="AF753" s="44"/>
      <c r="AG753" s="44"/>
      <c r="AH753" s="44"/>
      <c r="AI753" s="44"/>
      <c r="AJ753" s="46"/>
    </row>
    <row r="754">
      <c r="A754" s="40"/>
      <c r="B754" s="41"/>
      <c r="C754" s="47"/>
      <c r="D754" s="44"/>
      <c r="E754" s="44"/>
      <c r="F754" s="44"/>
      <c r="G754" s="44"/>
      <c r="H754" s="44"/>
      <c r="I754" s="44"/>
      <c r="J754" s="45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38"/>
      <c r="AB754" s="44"/>
      <c r="AC754" s="44"/>
      <c r="AD754" s="44"/>
      <c r="AE754" s="44"/>
      <c r="AF754" s="44"/>
      <c r="AG754" s="44"/>
      <c r="AH754" s="44"/>
      <c r="AI754" s="44"/>
      <c r="AJ754" s="46"/>
    </row>
    <row r="755">
      <c r="A755" s="40"/>
      <c r="B755" s="41"/>
      <c r="C755" s="47"/>
      <c r="D755" s="44"/>
      <c r="E755" s="44"/>
      <c r="F755" s="44"/>
      <c r="G755" s="44"/>
      <c r="H755" s="44"/>
      <c r="I755" s="44"/>
      <c r="J755" s="45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38"/>
      <c r="AB755" s="44"/>
      <c r="AC755" s="44"/>
      <c r="AD755" s="44"/>
      <c r="AE755" s="44"/>
      <c r="AF755" s="44"/>
      <c r="AG755" s="44"/>
      <c r="AH755" s="44"/>
      <c r="AI755" s="44"/>
      <c r="AJ755" s="46"/>
    </row>
    <row r="756">
      <c r="A756" s="40"/>
      <c r="B756" s="41"/>
      <c r="C756" s="47"/>
      <c r="D756" s="44"/>
      <c r="E756" s="44"/>
      <c r="F756" s="44"/>
      <c r="G756" s="44"/>
      <c r="H756" s="44"/>
      <c r="I756" s="44"/>
      <c r="J756" s="45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38"/>
      <c r="AB756" s="44"/>
      <c r="AC756" s="44"/>
      <c r="AD756" s="44"/>
      <c r="AE756" s="44"/>
      <c r="AF756" s="44"/>
      <c r="AG756" s="44"/>
      <c r="AH756" s="44"/>
      <c r="AI756" s="44"/>
      <c r="AJ756" s="46"/>
    </row>
    <row r="757">
      <c r="A757" s="40"/>
      <c r="B757" s="41"/>
      <c r="C757" s="47"/>
      <c r="D757" s="44"/>
      <c r="E757" s="44"/>
      <c r="F757" s="44"/>
      <c r="G757" s="44"/>
      <c r="H757" s="44"/>
      <c r="I757" s="44"/>
      <c r="J757" s="45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38"/>
      <c r="AB757" s="44"/>
      <c r="AC757" s="44"/>
      <c r="AD757" s="44"/>
      <c r="AE757" s="44"/>
      <c r="AF757" s="44"/>
      <c r="AG757" s="44"/>
      <c r="AH757" s="44"/>
      <c r="AI757" s="44"/>
      <c r="AJ757" s="46"/>
    </row>
    <row r="758">
      <c r="A758" s="40"/>
      <c r="B758" s="41"/>
      <c r="C758" s="47"/>
      <c r="D758" s="44"/>
      <c r="E758" s="44"/>
      <c r="F758" s="44"/>
      <c r="G758" s="44"/>
      <c r="H758" s="44"/>
      <c r="I758" s="44"/>
      <c r="J758" s="45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38"/>
      <c r="AB758" s="44"/>
      <c r="AC758" s="44"/>
      <c r="AD758" s="44"/>
      <c r="AE758" s="44"/>
      <c r="AF758" s="44"/>
      <c r="AG758" s="44"/>
      <c r="AH758" s="44"/>
      <c r="AI758" s="44"/>
      <c r="AJ758" s="46"/>
    </row>
    <row r="759">
      <c r="A759" s="40"/>
      <c r="B759" s="41"/>
      <c r="C759" s="47"/>
      <c r="D759" s="44"/>
      <c r="E759" s="44"/>
      <c r="F759" s="44"/>
      <c r="G759" s="44"/>
      <c r="H759" s="44"/>
      <c r="I759" s="44"/>
      <c r="J759" s="45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38"/>
      <c r="AB759" s="44"/>
      <c r="AC759" s="44"/>
      <c r="AD759" s="44"/>
      <c r="AE759" s="44"/>
      <c r="AF759" s="44"/>
      <c r="AG759" s="44"/>
      <c r="AH759" s="44"/>
      <c r="AI759" s="44"/>
      <c r="AJ759" s="46"/>
    </row>
    <row r="760">
      <c r="A760" s="40"/>
      <c r="B760" s="41"/>
      <c r="C760" s="47"/>
      <c r="D760" s="44"/>
      <c r="E760" s="44"/>
      <c r="F760" s="44"/>
      <c r="G760" s="44"/>
      <c r="H760" s="44"/>
      <c r="I760" s="44"/>
      <c r="J760" s="45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38"/>
      <c r="AB760" s="44"/>
      <c r="AC760" s="44"/>
      <c r="AD760" s="44"/>
      <c r="AE760" s="44"/>
      <c r="AF760" s="44"/>
      <c r="AG760" s="44"/>
      <c r="AH760" s="44"/>
      <c r="AI760" s="44"/>
      <c r="AJ760" s="46"/>
    </row>
    <row r="761">
      <c r="A761" s="40"/>
      <c r="B761" s="41"/>
      <c r="C761" s="47"/>
      <c r="D761" s="44"/>
      <c r="E761" s="44"/>
      <c r="F761" s="44"/>
      <c r="G761" s="44"/>
      <c r="H761" s="44"/>
      <c r="I761" s="44"/>
      <c r="J761" s="45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38"/>
      <c r="AB761" s="44"/>
      <c r="AC761" s="44"/>
      <c r="AD761" s="44"/>
      <c r="AE761" s="44"/>
      <c r="AF761" s="44"/>
      <c r="AG761" s="44"/>
      <c r="AH761" s="44"/>
      <c r="AI761" s="44"/>
      <c r="AJ761" s="46"/>
    </row>
    <row r="762">
      <c r="A762" s="40"/>
      <c r="B762" s="41"/>
      <c r="C762" s="47"/>
      <c r="D762" s="44"/>
      <c r="E762" s="44"/>
      <c r="F762" s="44"/>
      <c r="G762" s="44"/>
      <c r="H762" s="44"/>
      <c r="I762" s="44"/>
      <c r="J762" s="45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38"/>
      <c r="AB762" s="44"/>
      <c r="AC762" s="44"/>
      <c r="AD762" s="44"/>
      <c r="AE762" s="44"/>
      <c r="AF762" s="44"/>
      <c r="AG762" s="44"/>
      <c r="AH762" s="44"/>
      <c r="AI762" s="44"/>
      <c r="AJ762" s="46"/>
    </row>
    <row r="763">
      <c r="A763" s="40"/>
      <c r="B763" s="41"/>
      <c r="C763" s="47"/>
      <c r="D763" s="44"/>
      <c r="E763" s="44"/>
      <c r="F763" s="44"/>
      <c r="G763" s="44"/>
      <c r="H763" s="44"/>
      <c r="I763" s="44"/>
      <c r="J763" s="45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38"/>
      <c r="AB763" s="44"/>
      <c r="AC763" s="44"/>
      <c r="AD763" s="44"/>
      <c r="AE763" s="44"/>
      <c r="AF763" s="44"/>
      <c r="AG763" s="44"/>
      <c r="AH763" s="44"/>
      <c r="AI763" s="44"/>
      <c r="AJ763" s="46"/>
    </row>
    <row r="764">
      <c r="A764" s="40"/>
      <c r="B764" s="41"/>
      <c r="C764" s="47"/>
      <c r="D764" s="44"/>
      <c r="E764" s="44"/>
      <c r="F764" s="44"/>
      <c r="G764" s="44"/>
      <c r="H764" s="44"/>
      <c r="I764" s="44"/>
      <c r="J764" s="45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38"/>
      <c r="AB764" s="44"/>
      <c r="AC764" s="44"/>
      <c r="AD764" s="44"/>
      <c r="AE764" s="44"/>
      <c r="AF764" s="44"/>
      <c r="AG764" s="44"/>
      <c r="AH764" s="44"/>
      <c r="AI764" s="44"/>
      <c r="AJ764" s="46"/>
    </row>
    <row r="765">
      <c r="A765" s="40"/>
      <c r="B765" s="41"/>
      <c r="C765" s="47"/>
      <c r="D765" s="44"/>
      <c r="E765" s="44"/>
      <c r="F765" s="44"/>
      <c r="G765" s="44"/>
      <c r="H765" s="44"/>
      <c r="I765" s="44"/>
      <c r="J765" s="45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38"/>
      <c r="AB765" s="44"/>
      <c r="AC765" s="44"/>
      <c r="AD765" s="44"/>
      <c r="AE765" s="44"/>
      <c r="AF765" s="44"/>
      <c r="AG765" s="44"/>
      <c r="AH765" s="44"/>
      <c r="AI765" s="44"/>
      <c r="AJ765" s="46"/>
    </row>
    <row r="766">
      <c r="A766" s="40"/>
      <c r="B766" s="41"/>
      <c r="C766" s="47"/>
      <c r="D766" s="44"/>
      <c r="E766" s="44"/>
      <c r="F766" s="44"/>
      <c r="G766" s="44"/>
      <c r="H766" s="44"/>
      <c r="I766" s="44"/>
      <c r="J766" s="45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38"/>
      <c r="AB766" s="44"/>
      <c r="AC766" s="44"/>
      <c r="AD766" s="44"/>
      <c r="AE766" s="44"/>
      <c r="AF766" s="44"/>
      <c r="AG766" s="44"/>
      <c r="AH766" s="44"/>
      <c r="AI766" s="44"/>
      <c r="AJ766" s="46"/>
    </row>
    <row r="767">
      <c r="A767" s="40"/>
      <c r="B767" s="41"/>
      <c r="C767" s="47"/>
      <c r="D767" s="44"/>
      <c r="E767" s="44"/>
      <c r="F767" s="44"/>
      <c r="G767" s="44"/>
      <c r="H767" s="44"/>
      <c r="I767" s="44"/>
      <c r="J767" s="45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38"/>
      <c r="AB767" s="44"/>
      <c r="AC767" s="44"/>
      <c r="AD767" s="44"/>
      <c r="AE767" s="44"/>
      <c r="AF767" s="44"/>
      <c r="AG767" s="44"/>
      <c r="AH767" s="44"/>
      <c r="AI767" s="44"/>
      <c r="AJ767" s="46"/>
    </row>
    <row r="768">
      <c r="A768" s="40"/>
      <c r="B768" s="41"/>
      <c r="C768" s="47"/>
      <c r="D768" s="44"/>
      <c r="E768" s="44"/>
      <c r="F768" s="44"/>
      <c r="G768" s="44"/>
      <c r="H768" s="44"/>
      <c r="I768" s="44"/>
      <c r="J768" s="45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38"/>
      <c r="AB768" s="44"/>
      <c r="AC768" s="44"/>
      <c r="AD768" s="44"/>
      <c r="AE768" s="44"/>
      <c r="AF768" s="44"/>
      <c r="AG768" s="44"/>
      <c r="AH768" s="44"/>
      <c r="AI768" s="44"/>
      <c r="AJ768" s="46"/>
    </row>
    <row r="769">
      <c r="A769" s="40"/>
      <c r="B769" s="41"/>
      <c r="C769" s="47"/>
      <c r="D769" s="44"/>
      <c r="E769" s="44"/>
      <c r="F769" s="44"/>
      <c r="G769" s="44"/>
      <c r="H769" s="44"/>
      <c r="I769" s="44"/>
      <c r="J769" s="45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38"/>
      <c r="AB769" s="44"/>
      <c r="AC769" s="44"/>
      <c r="AD769" s="44"/>
      <c r="AE769" s="44"/>
      <c r="AF769" s="44"/>
      <c r="AG769" s="44"/>
      <c r="AH769" s="44"/>
      <c r="AI769" s="44"/>
      <c r="AJ769" s="46"/>
    </row>
    <row r="770">
      <c r="A770" s="40"/>
      <c r="B770" s="41"/>
      <c r="C770" s="47"/>
      <c r="D770" s="44"/>
      <c r="E770" s="44"/>
      <c r="F770" s="44"/>
      <c r="G770" s="44"/>
      <c r="H770" s="44"/>
      <c r="I770" s="44"/>
      <c r="J770" s="45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38"/>
      <c r="AB770" s="44"/>
      <c r="AC770" s="44"/>
      <c r="AD770" s="44"/>
      <c r="AE770" s="44"/>
      <c r="AF770" s="44"/>
      <c r="AG770" s="44"/>
      <c r="AH770" s="44"/>
      <c r="AI770" s="44"/>
      <c r="AJ770" s="46"/>
    </row>
    <row r="771">
      <c r="A771" s="40"/>
      <c r="B771" s="41"/>
      <c r="C771" s="47"/>
      <c r="D771" s="44"/>
      <c r="E771" s="44"/>
      <c r="F771" s="44"/>
      <c r="G771" s="44"/>
      <c r="H771" s="44"/>
      <c r="I771" s="44"/>
      <c r="J771" s="45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38"/>
      <c r="AB771" s="44"/>
      <c r="AC771" s="44"/>
      <c r="AD771" s="44"/>
      <c r="AE771" s="44"/>
      <c r="AF771" s="44"/>
      <c r="AG771" s="44"/>
      <c r="AH771" s="44"/>
      <c r="AI771" s="44"/>
      <c r="AJ771" s="46"/>
    </row>
    <row r="772">
      <c r="A772" s="40"/>
      <c r="B772" s="41"/>
      <c r="C772" s="47"/>
      <c r="D772" s="44"/>
      <c r="E772" s="44"/>
      <c r="F772" s="44"/>
      <c r="G772" s="44"/>
      <c r="H772" s="44"/>
      <c r="I772" s="44"/>
      <c r="J772" s="45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38"/>
      <c r="AB772" s="44"/>
      <c r="AC772" s="44"/>
      <c r="AD772" s="44"/>
      <c r="AE772" s="44"/>
      <c r="AF772" s="44"/>
      <c r="AG772" s="44"/>
      <c r="AH772" s="44"/>
      <c r="AI772" s="44"/>
      <c r="AJ772" s="46"/>
    </row>
    <row r="773">
      <c r="A773" s="40"/>
      <c r="B773" s="41"/>
      <c r="C773" s="47"/>
      <c r="D773" s="44"/>
      <c r="E773" s="44"/>
      <c r="F773" s="44"/>
      <c r="G773" s="44"/>
      <c r="H773" s="44"/>
      <c r="I773" s="44"/>
      <c r="J773" s="45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38"/>
      <c r="AB773" s="44"/>
      <c r="AC773" s="44"/>
      <c r="AD773" s="44"/>
      <c r="AE773" s="44"/>
      <c r="AF773" s="44"/>
      <c r="AG773" s="44"/>
      <c r="AH773" s="44"/>
      <c r="AI773" s="44"/>
      <c r="AJ773" s="46"/>
    </row>
    <row r="774">
      <c r="A774" s="40"/>
      <c r="B774" s="41"/>
      <c r="C774" s="47"/>
      <c r="D774" s="44"/>
      <c r="E774" s="44"/>
      <c r="F774" s="44"/>
      <c r="G774" s="44"/>
      <c r="H774" s="44"/>
      <c r="I774" s="44"/>
      <c r="J774" s="45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38"/>
      <c r="AB774" s="44"/>
      <c r="AC774" s="44"/>
      <c r="AD774" s="44"/>
      <c r="AE774" s="44"/>
      <c r="AF774" s="44"/>
      <c r="AG774" s="44"/>
      <c r="AH774" s="44"/>
      <c r="AI774" s="44"/>
      <c r="AJ774" s="46"/>
    </row>
    <row r="775">
      <c r="A775" s="40"/>
      <c r="B775" s="41"/>
      <c r="C775" s="47"/>
      <c r="D775" s="44"/>
      <c r="E775" s="44"/>
      <c r="F775" s="44"/>
      <c r="G775" s="44"/>
      <c r="H775" s="44"/>
      <c r="I775" s="44"/>
      <c r="J775" s="45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38"/>
      <c r="AB775" s="44"/>
      <c r="AC775" s="44"/>
      <c r="AD775" s="44"/>
      <c r="AE775" s="44"/>
      <c r="AF775" s="44"/>
      <c r="AG775" s="44"/>
      <c r="AH775" s="44"/>
      <c r="AI775" s="44"/>
      <c r="AJ775" s="46"/>
    </row>
    <row r="776">
      <c r="A776" s="40"/>
      <c r="B776" s="41"/>
      <c r="C776" s="47"/>
      <c r="D776" s="44"/>
      <c r="E776" s="44"/>
      <c r="F776" s="44"/>
      <c r="G776" s="44"/>
      <c r="H776" s="44"/>
      <c r="I776" s="44"/>
      <c r="J776" s="45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38"/>
      <c r="AB776" s="44"/>
      <c r="AC776" s="44"/>
      <c r="AD776" s="44"/>
      <c r="AE776" s="44"/>
      <c r="AF776" s="44"/>
      <c r="AG776" s="44"/>
      <c r="AH776" s="44"/>
      <c r="AI776" s="44"/>
      <c r="AJ776" s="46"/>
    </row>
    <row r="777">
      <c r="A777" s="40"/>
      <c r="B777" s="41"/>
      <c r="C777" s="47"/>
      <c r="D777" s="44"/>
      <c r="E777" s="44"/>
      <c r="F777" s="44"/>
      <c r="G777" s="44"/>
      <c r="H777" s="44"/>
      <c r="I777" s="44"/>
      <c r="J777" s="45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38"/>
      <c r="AB777" s="44"/>
      <c r="AC777" s="44"/>
      <c r="AD777" s="44"/>
      <c r="AE777" s="44"/>
      <c r="AF777" s="44"/>
      <c r="AG777" s="44"/>
      <c r="AH777" s="44"/>
      <c r="AI777" s="44"/>
      <c r="AJ777" s="46"/>
    </row>
    <row r="778">
      <c r="A778" s="40"/>
      <c r="B778" s="41"/>
      <c r="C778" s="47"/>
      <c r="D778" s="44"/>
      <c r="E778" s="44"/>
      <c r="F778" s="44"/>
      <c r="G778" s="44"/>
      <c r="H778" s="44"/>
      <c r="I778" s="44"/>
      <c r="J778" s="45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38"/>
      <c r="AB778" s="44"/>
      <c r="AC778" s="44"/>
      <c r="AD778" s="44"/>
      <c r="AE778" s="44"/>
      <c r="AF778" s="44"/>
      <c r="AG778" s="44"/>
      <c r="AH778" s="44"/>
      <c r="AI778" s="44"/>
      <c r="AJ778" s="46"/>
    </row>
    <row r="779">
      <c r="A779" s="40"/>
      <c r="B779" s="41"/>
      <c r="C779" s="47"/>
      <c r="D779" s="44"/>
      <c r="E779" s="44"/>
      <c r="F779" s="44"/>
      <c r="G779" s="44"/>
      <c r="H779" s="44"/>
      <c r="I779" s="44"/>
      <c r="J779" s="45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38"/>
      <c r="AB779" s="44"/>
      <c r="AC779" s="44"/>
      <c r="AD779" s="44"/>
      <c r="AE779" s="44"/>
      <c r="AF779" s="44"/>
      <c r="AG779" s="44"/>
      <c r="AH779" s="44"/>
      <c r="AI779" s="44"/>
      <c r="AJ779" s="46"/>
    </row>
    <row r="780">
      <c r="A780" s="40"/>
      <c r="B780" s="41"/>
      <c r="C780" s="47"/>
      <c r="D780" s="44"/>
      <c r="E780" s="44"/>
      <c r="F780" s="44"/>
      <c r="G780" s="44"/>
      <c r="H780" s="44"/>
      <c r="I780" s="44"/>
      <c r="J780" s="45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38"/>
      <c r="AB780" s="44"/>
      <c r="AC780" s="44"/>
      <c r="AD780" s="44"/>
      <c r="AE780" s="44"/>
      <c r="AF780" s="44"/>
      <c r="AG780" s="44"/>
      <c r="AH780" s="44"/>
      <c r="AI780" s="44"/>
      <c r="AJ780" s="46"/>
    </row>
    <row r="781">
      <c r="A781" s="40"/>
      <c r="B781" s="41"/>
      <c r="C781" s="47"/>
      <c r="D781" s="44"/>
      <c r="E781" s="44"/>
      <c r="F781" s="44"/>
      <c r="G781" s="44"/>
      <c r="H781" s="44"/>
      <c r="I781" s="44"/>
      <c r="J781" s="45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38"/>
      <c r="AB781" s="44"/>
      <c r="AC781" s="44"/>
      <c r="AD781" s="44"/>
      <c r="AE781" s="44"/>
      <c r="AF781" s="44"/>
      <c r="AG781" s="44"/>
      <c r="AH781" s="44"/>
      <c r="AI781" s="44"/>
      <c r="AJ781" s="46"/>
    </row>
    <row r="782">
      <c r="A782" s="40"/>
      <c r="B782" s="41"/>
      <c r="C782" s="47"/>
      <c r="D782" s="44"/>
      <c r="E782" s="44"/>
      <c r="F782" s="44"/>
      <c r="G782" s="44"/>
      <c r="H782" s="44"/>
      <c r="I782" s="44"/>
      <c r="J782" s="45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38"/>
      <c r="AB782" s="44"/>
      <c r="AC782" s="44"/>
      <c r="AD782" s="44"/>
      <c r="AE782" s="44"/>
      <c r="AF782" s="44"/>
      <c r="AG782" s="44"/>
      <c r="AH782" s="44"/>
      <c r="AI782" s="44"/>
      <c r="AJ782" s="46"/>
    </row>
    <row r="783">
      <c r="A783" s="40"/>
      <c r="B783" s="41"/>
      <c r="C783" s="47"/>
      <c r="D783" s="44"/>
      <c r="E783" s="44"/>
      <c r="F783" s="44"/>
      <c r="G783" s="44"/>
      <c r="H783" s="44"/>
      <c r="I783" s="44"/>
      <c r="J783" s="45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38"/>
      <c r="AB783" s="44"/>
      <c r="AC783" s="44"/>
      <c r="AD783" s="44"/>
      <c r="AE783" s="44"/>
      <c r="AF783" s="44"/>
      <c r="AG783" s="44"/>
      <c r="AH783" s="44"/>
      <c r="AI783" s="44"/>
      <c r="AJ783" s="46"/>
    </row>
    <row r="784">
      <c r="A784" s="40"/>
      <c r="B784" s="41"/>
      <c r="C784" s="47"/>
      <c r="D784" s="44"/>
      <c r="E784" s="44"/>
      <c r="F784" s="44"/>
      <c r="G784" s="44"/>
      <c r="H784" s="44"/>
      <c r="I784" s="44"/>
      <c r="J784" s="45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38"/>
      <c r="AB784" s="44"/>
      <c r="AC784" s="44"/>
      <c r="AD784" s="44"/>
      <c r="AE784" s="44"/>
      <c r="AF784" s="44"/>
      <c r="AG784" s="44"/>
      <c r="AH784" s="44"/>
      <c r="AI784" s="44"/>
      <c r="AJ784" s="46"/>
    </row>
    <row r="785">
      <c r="A785" s="40"/>
      <c r="B785" s="41"/>
      <c r="C785" s="47"/>
      <c r="D785" s="44"/>
      <c r="E785" s="44"/>
      <c r="F785" s="44"/>
      <c r="G785" s="44"/>
      <c r="H785" s="44"/>
      <c r="I785" s="44"/>
      <c r="J785" s="45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38"/>
      <c r="AB785" s="44"/>
      <c r="AC785" s="44"/>
      <c r="AD785" s="44"/>
      <c r="AE785" s="44"/>
      <c r="AF785" s="44"/>
      <c r="AG785" s="44"/>
      <c r="AH785" s="44"/>
      <c r="AI785" s="44"/>
      <c r="AJ785" s="46"/>
    </row>
    <row r="786">
      <c r="A786" s="40"/>
      <c r="B786" s="41"/>
      <c r="C786" s="47"/>
      <c r="D786" s="44"/>
      <c r="E786" s="44"/>
      <c r="F786" s="44"/>
      <c r="G786" s="44"/>
      <c r="H786" s="44"/>
      <c r="I786" s="44"/>
      <c r="J786" s="45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38"/>
      <c r="AB786" s="44"/>
      <c r="AC786" s="44"/>
      <c r="AD786" s="44"/>
      <c r="AE786" s="44"/>
      <c r="AF786" s="44"/>
      <c r="AG786" s="44"/>
      <c r="AH786" s="44"/>
      <c r="AI786" s="44"/>
      <c r="AJ786" s="46"/>
    </row>
    <row r="787">
      <c r="A787" s="40"/>
      <c r="B787" s="41"/>
      <c r="C787" s="47"/>
      <c r="D787" s="44"/>
      <c r="E787" s="44"/>
      <c r="F787" s="44"/>
      <c r="G787" s="44"/>
      <c r="H787" s="44"/>
      <c r="I787" s="44"/>
      <c r="J787" s="45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38"/>
      <c r="AB787" s="44"/>
      <c r="AC787" s="44"/>
      <c r="AD787" s="44"/>
      <c r="AE787" s="44"/>
      <c r="AF787" s="44"/>
      <c r="AG787" s="44"/>
      <c r="AH787" s="44"/>
      <c r="AI787" s="44"/>
      <c r="AJ787" s="46"/>
    </row>
    <row r="788">
      <c r="A788" s="40"/>
      <c r="B788" s="41"/>
      <c r="C788" s="47"/>
      <c r="D788" s="44"/>
      <c r="E788" s="44"/>
      <c r="F788" s="44"/>
      <c r="G788" s="44"/>
      <c r="H788" s="44"/>
      <c r="I788" s="44"/>
      <c r="J788" s="45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38"/>
      <c r="AB788" s="44"/>
      <c r="AC788" s="44"/>
      <c r="AD788" s="44"/>
      <c r="AE788" s="44"/>
      <c r="AF788" s="44"/>
      <c r="AG788" s="44"/>
      <c r="AH788" s="44"/>
      <c r="AI788" s="44"/>
      <c r="AJ788" s="46"/>
    </row>
    <row r="789">
      <c r="A789" s="40"/>
      <c r="B789" s="41"/>
      <c r="C789" s="47"/>
      <c r="D789" s="44"/>
      <c r="E789" s="44"/>
      <c r="F789" s="44"/>
      <c r="G789" s="44"/>
      <c r="H789" s="44"/>
      <c r="I789" s="44"/>
      <c r="J789" s="45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38"/>
      <c r="AB789" s="44"/>
      <c r="AC789" s="44"/>
      <c r="AD789" s="44"/>
      <c r="AE789" s="44"/>
      <c r="AF789" s="44"/>
      <c r="AG789" s="44"/>
      <c r="AH789" s="44"/>
      <c r="AI789" s="44"/>
      <c r="AJ789" s="46"/>
    </row>
    <row r="790">
      <c r="A790" s="40"/>
      <c r="B790" s="41"/>
      <c r="C790" s="47"/>
      <c r="D790" s="44"/>
      <c r="E790" s="44"/>
      <c r="F790" s="44"/>
      <c r="G790" s="44"/>
      <c r="H790" s="44"/>
      <c r="I790" s="44"/>
      <c r="J790" s="45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38"/>
      <c r="AB790" s="44"/>
      <c r="AC790" s="44"/>
      <c r="AD790" s="44"/>
      <c r="AE790" s="44"/>
      <c r="AF790" s="44"/>
      <c r="AG790" s="44"/>
      <c r="AH790" s="44"/>
      <c r="AI790" s="44"/>
      <c r="AJ790" s="46"/>
    </row>
    <row r="791">
      <c r="A791" s="40"/>
      <c r="B791" s="41"/>
      <c r="C791" s="47"/>
      <c r="D791" s="44"/>
      <c r="E791" s="44"/>
      <c r="F791" s="44"/>
      <c r="G791" s="44"/>
      <c r="H791" s="44"/>
      <c r="I791" s="44"/>
      <c r="J791" s="45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38"/>
      <c r="AB791" s="44"/>
      <c r="AC791" s="44"/>
      <c r="AD791" s="44"/>
      <c r="AE791" s="44"/>
      <c r="AF791" s="44"/>
      <c r="AG791" s="44"/>
      <c r="AH791" s="44"/>
      <c r="AI791" s="44"/>
      <c r="AJ791" s="46"/>
    </row>
    <row r="792">
      <c r="A792" s="40"/>
      <c r="B792" s="41"/>
      <c r="C792" s="47"/>
      <c r="D792" s="44"/>
      <c r="E792" s="44"/>
      <c r="F792" s="44"/>
      <c r="G792" s="44"/>
      <c r="H792" s="44"/>
      <c r="I792" s="44"/>
      <c r="J792" s="45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38"/>
      <c r="AB792" s="44"/>
      <c r="AC792" s="44"/>
      <c r="AD792" s="44"/>
      <c r="AE792" s="44"/>
      <c r="AF792" s="44"/>
      <c r="AG792" s="44"/>
      <c r="AH792" s="44"/>
      <c r="AI792" s="44"/>
      <c r="AJ792" s="46"/>
    </row>
    <row r="793">
      <c r="A793" s="40"/>
      <c r="B793" s="41"/>
      <c r="C793" s="47"/>
      <c r="D793" s="44"/>
      <c r="E793" s="44"/>
      <c r="F793" s="44"/>
      <c r="G793" s="44"/>
      <c r="H793" s="44"/>
      <c r="I793" s="44"/>
      <c r="J793" s="45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38"/>
      <c r="AB793" s="44"/>
      <c r="AC793" s="44"/>
      <c r="AD793" s="44"/>
      <c r="AE793" s="44"/>
      <c r="AF793" s="44"/>
      <c r="AG793" s="44"/>
      <c r="AH793" s="44"/>
      <c r="AI793" s="44"/>
      <c r="AJ793" s="46"/>
    </row>
    <row r="794">
      <c r="A794" s="40"/>
      <c r="B794" s="41"/>
      <c r="C794" s="47"/>
      <c r="D794" s="44"/>
      <c r="E794" s="44"/>
      <c r="F794" s="44"/>
      <c r="G794" s="44"/>
      <c r="H794" s="44"/>
      <c r="I794" s="44"/>
      <c r="J794" s="45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38"/>
      <c r="AB794" s="44"/>
      <c r="AC794" s="44"/>
      <c r="AD794" s="44"/>
      <c r="AE794" s="44"/>
      <c r="AF794" s="44"/>
      <c r="AG794" s="44"/>
      <c r="AH794" s="44"/>
      <c r="AI794" s="44"/>
      <c r="AJ794" s="46"/>
    </row>
    <row r="795">
      <c r="A795" s="40"/>
      <c r="B795" s="41"/>
      <c r="C795" s="47"/>
      <c r="D795" s="44"/>
      <c r="E795" s="44"/>
      <c r="F795" s="44"/>
      <c r="G795" s="44"/>
      <c r="H795" s="44"/>
      <c r="I795" s="44"/>
      <c r="J795" s="45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38"/>
      <c r="AB795" s="44"/>
      <c r="AC795" s="44"/>
      <c r="AD795" s="44"/>
      <c r="AE795" s="44"/>
      <c r="AF795" s="44"/>
      <c r="AG795" s="44"/>
      <c r="AH795" s="44"/>
      <c r="AI795" s="44"/>
      <c r="AJ795" s="46"/>
    </row>
    <row r="796">
      <c r="A796" s="40"/>
      <c r="B796" s="41"/>
      <c r="C796" s="47"/>
      <c r="D796" s="44"/>
      <c r="E796" s="44"/>
      <c r="F796" s="44"/>
      <c r="G796" s="44"/>
      <c r="H796" s="44"/>
      <c r="I796" s="44"/>
      <c r="J796" s="45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38"/>
      <c r="AB796" s="44"/>
      <c r="AC796" s="44"/>
      <c r="AD796" s="44"/>
      <c r="AE796" s="44"/>
      <c r="AF796" s="44"/>
      <c r="AG796" s="44"/>
      <c r="AH796" s="44"/>
      <c r="AI796" s="44"/>
      <c r="AJ796" s="46"/>
    </row>
    <row r="797">
      <c r="A797" s="40"/>
      <c r="B797" s="41"/>
      <c r="C797" s="47"/>
      <c r="D797" s="44"/>
      <c r="E797" s="44"/>
      <c r="F797" s="44"/>
      <c r="G797" s="44"/>
      <c r="H797" s="44"/>
      <c r="I797" s="44"/>
      <c r="J797" s="45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38"/>
      <c r="AB797" s="44"/>
      <c r="AC797" s="44"/>
      <c r="AD797" s="44"/>
      <c r="AE797" s="44"/>
      <c r="AF797" s="44"/>
      <c r="AG797" s="44"/>
      <c r="AH797" s="44"/>
      <c r="AI797" s="44"/>
      <c r="AJ797" s="46"/>
    </row>
    <row r="798">
      <c r="A798" s="40"/>
      <c r="B798" s="41"/>
      <c r="C798" s="47"/>
      <c r="D798" s="44"/>
      <c r="E798" s="44"/>
      <c r="F798" s="44"/>
      <c r="G798" s="44"/>
      <c r="H798" s="44"/>
      <c r="I798" s="44"/>
      <c r="J798" s="45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38"/>
      <c r="AB798" s="44"/>
      <c r="AC798" s="44"/>
      <c r="AD798" s="44"/>
      <c r="AE798" s="44"/>
      <c r="AF798" s="44"/>
      <c r="AG798" s="44"/>
      <c r="AH798" s="44"/>
      <c r="AI798" s="44"/>
      <c r="AJ798" s="46"/>
    </row>
    <row r="799">
      <c r="A799" s="40"/>
      <c r="B799" s="41"/>
      <c r="C799" s="47"/>
      <c r="D799" s="44"/>
      <c r="E799" s="44"/>
      <c r="F799" s="44"/>
      <c r="G799" s="44"/>
      <c r="H799" s="44"/>
      <c r="I799" s="44"/>
      <c r="J799" s="45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38"/>
      <c r="AB799" s="44"/>
      <c r="AC799" s="44"/>
      <c r="AD799" s="44"/>
      <c r="AE799" s="44"/>
      <c r="AF799" s="44"/>
      <c r="AG799" s="44"/>
      <c r="AH799" s="44"/>
      <c r="AI799" s="44"/>
      <c r="AJ799" s="46"/>
    </row>
    <row r="800">
      <c r="A800" s="40"/>
      <c r="B800" s="41"/>
      <c r="C800" s="47"/>
      <c r="D800" s="44"/>
      <c r="E800" s="44"/>
      <c r="F800" s="44"/>
      <c r="G800" s="44"/>
      <c r="H800" s="44"/>
      <c r="I800" s="44"/>
      <c r="J800" s="45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38"/>
      <c r="AB800" s="44"/>
      <c r="AC800" s="44"/>
      <c r="AD800" s="44"/>
      <c r="AE800" s="44"/>
      <c r="AF800" s="44"/>
      <c r="AG800" s="44"/>
      <c r="AH800" s="44"/>
      <c r="AI800" s="44"/>
      <c r="AJ800" s="46"/>
    </row>
    <row r="801">
      <c r="A801" s="40"/>
      <c r="B801" s="41"/>
      <c r="C801" s="47"/>
      <c r="D801" s="44"/>
      <c r="E801" s="44"/>
      <c r="F801" s="44"/>
      <c r="G801" s="44"/>
      <c r="H801" s="44"/>
      <c r="I801" s="44"/>
      <c r="J801" s="45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38"/>
      <c r="AB801" s="44"/>
      <c r="AC801" s="44"/>
      <c r="AD801" s="44"/>
      <c r="AE801" s="44"/>
      <c r="AF801" s="44"/>
      <c r="AG801" s="44"/>
      <c r="AH801" s="44"/>
      <c r="AI801" s="44"/>
      <c r="AJ801" s="46"/>
    </row>
    <row r="802">
      <c r="A802" s="40"/>
      <c r="B802" s="41"/>
      <c r="C802" s="47"/>
      <c r="D802" s="44"/>
      <c r="E802" s="44"/>
      <c r="F802" s="44"/>
      <c r="G802" s="44"/>
      <c r="H802" s="44"/>
      <c r="I802" s="44"/>
      <c r="J802" s="45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38"/>
      <c r="AB802" s="44"/>
      <c r="AC802" s="44"/>
      <c r="AD802" s="44"/>
      <c r="AE802" s="44"/>
      <c r="AF802" s="44"/>
      <c r="AG802" s="44"/>
      <c r="AH802" s="44"/>
      <c r="AI802" s="44"/>
      <c r="AJ802" s="46"/>
    </row>
    <row r="803">
      <c r="A803" s="40"/>
      <c r="B803" s="41"/>
      <c r="C803" s="47"/>
      <c r="D803" s="44"/>
      <c r="E803" s="44"/>
      <c r="F803" s="44"/>
      <c r="G803" s="44"/>
      <c r="H803" s="44"/>
      <c r="I803" s="44"/>
      <c r="J803" s="45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38"/>
      <c r="AB803" s="44"/>
      <c r="AC803" s="44"/>
      <c r="AD803" s="44"/>
      <c r="AE803" s="44"/>
      <c r="AF803" s="44"/>
      <c r="AG803" s="44"/>
      <c r="AH803" s="44"/>
      <c r="AI803" s="44"/>
      <c r="AJ803" s="46"/>
    </row>
    <row r="804">
      <c r="A804" s="40"/>
      <c r="B804" s="41"/>
      <c r="C804" s="47"/>
      <c r="D804" s="44"/>
      <c r="E804" s="44"/>
      <c r="F804" s="44"/>
      <c r="G804" s="44"/>
      <c r="H804" s="44"/>
      <c r="I804" s="44"/>
      <c r="J804" s="45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38"/>
      <c r="AB804" s="44"/>
      <c r="AC804" s="44"/>
      <c r="AD804" s="44"/>
      <c r="AE804" s="44"/>
      <c r="AF804" s="44"/>
      <c r="AG804" s="44"/>
      <c r="AH804" s="44"/>
      <c r="AI804" s="44"/>
      <c r="AJ804" s="46"/>
    </row>
    <row r="805">
      <c r="A805" s="40"/>
      <c r="B805" s="41"/>
      <c r="C805" s="47"/>
      <c r="D805" s="44"/>
      <c r="E805" s="44"/>
      <c r="F805" s="44"/>
      <c r="G805" s="44"/>
      <c r="H805" s="44"/>
      <c r="I805" s="44"/>
      <c r="J805" s="45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38"/>
      <c r="AB805" s="44"/>
      <c r="AC805" s="44"/>
      <c r="AD805" s="44"/>
      <c r="AE805" s="44"/>
      <c r="AF805" s="44"/>
      <c r="AG805" s="44"/>
      <c r="AH805" s="44"/>
      <c r="AI805" s="44"/>
      <c r="AJ805" s="46"/>
    </row>
    <row r="806">
      <c r="A806" s="40"/>
      <c r="B806" s="41"/>
      <c r="C806" s="47"/>
      <c r="D806" s="44"/>
      <c r="E806" s="44"/>
      <c r="F806" s="44"/>
      <c r="G806" s="44"/>
      <c r="H806" s="44"/>
      <c r="I806" s="44"/>
      <c r="J806" s="45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38"/>
      <c r="AB806" s="44"/>
      <c r="AC806" s="44"/>
      <c r="AD806" s="44"/>
      <c r="AE806" s="44"/>
      <c r="AF806" s="44"/>
      <c r="AG806" s="44"/>
      <c r="AH806" s="44"/>
      <c r="AI806" s="44"/>
      <c r="AJ806" s="46"/>
    </row>
    <row r="807">
      <c r="A807" s="40"/>
      <c r="B807" s="41"/>
      <c r="C807" s="47"/>
      <c r="D807" s="44"/>
      <c r="E807" s="44"/>
      <c r="F807" s="44"/>
      <c r="G807" s="44"/>
      <c r="H807" s="44"/>
      <c r="I807" s="44"/>
      <c r="J807" s="45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38"/>
      <c r="AB807" s="44"/>
      <c r="AC807" s="44"/>
      <c r="AD807" s="44"/>
      <c r="AE807" s="44"/>
      <c r="AF807" s="44"/>
      <c r="AG807" s="44"/>
      <c r="AH807" s="44"/>
      <c r="AI807" s="44"/>
      <c r="AJ807" s="46"/>
    </row>
    <row r="808">
      <c r="A808" s="40"/>
      <c r="B808" s="41"/>
      <c r="C808" s="47"/>
      <c r="D808" s="44"/>
      <c r="E808" s="44"/>
      <c r="F808" s="44"/>
      <c r="G808" s="44"/>
      <c r="H808" s="44"/>
      <c r="I808" s="44"/>
      <c r="J808" s="45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38"/>
      <c r="AB808" s="44"/>
      <c r="AC808" s="44"/>
      <c r="AD808" s="44"/>
      <c r="AE808" s="44"/>
      <c r="AF808" s="44"/>
      <c r="AG808" s="44"/>
      <c r="AH808" s="44"/>
      <c r="AI808" s="44"/>
      <c r="AJ808" s="46"/>
    </row>
    <row r="809">
      <c r="A809" s="40"/>
      <c r="B809" s="41"/>
      <c r="C809" s="47"/>
      <c r="D809" s="44"/>
      <c r="E809" s="44"/>
      <c r="F809" s="44"/>
      <c r="G809" s="44"/>
      <c r="H809" s="44"/>
      <c r="I809" s="44"/>
      <c r="J809" s="45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38"/>
      <c r="AB809" s="44"/>
      <c r="AC809" s="44"/>
      <c r="AD809" s="44"/>
      <c r="AE809" s="44"/>
      <c r="AF809" s="44"/>
      <c r="AG809" s="44"/>
      <c r="AH809" s="44"/>
      <c r="AI809" s="44"/>
      <c r="AJ809" s="46"/>
    </row>
    <row r="810">
      <c r="A810" s="40"/>
      <c r="B810" s="41"/>
      <c r="C810" s="47"/>
      <c r="D810" s="44"/>
      <c r="E810" s="44"/>
      <c r="F810" s="44"/>
      <c r="G810" s="44"/>
      <c r="H810" s="44"/>
      <c r="I810" s="44"/>
      <c r="J810" s="45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38"/>
      <c r="AB810" s="44"/>
      <c r="AC810" s="44"/>
      <c r="AD810" s="44"/>
      <c r="AE810" s="44"/>
      <c r="AF810" s="44"/>
      <c r="AG810" s="44"/>
      <c r="AH810" s="44"/>
      <c r="AI810" s="44"/>
      <c r="AJ810" s="46"/>
    </row>
    <row r="811">
      <c r="A811" s="40"/>
      <c r="B811" s="41"/>
      <c r="C811" s="47"/>
      <c r="D811" s="44"/>
      <c r="E811" s="44"/>
      <c r="F811" s="44"/>
      <c r="G811" s="44"/>
      <c r="H811" s="44"/>
      <c r="I811" s="44"/>
      <c r="J811" s="45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38"/>
      <c r="AB811" s="44"/>
      <c r="AC811" s="44"/>
      <c r="AD811" s="44"/>
      <c r="AE811" s="44"/>
      <c r="AF811" s="44"/>
      <c r="AG811" s="44"/>
      <c r="AH811" s="44"/>
      <c r="AI811" s="44"/>
      <c r="AJ811" s="46"/>
    </row>
    <row r="812">
      <c r="A812" s="40"/>
      <c r="B812" s="41"/>
      <c r="C812" s="47"/>
      <c r="D812" s="44"/>
      <c r="E812" s="44"/>
      <c r="F812" s="44"/>
      <c r="G812" s="44"/>
      <c r="H812" s="44"/>
      <c r="I812" s="44"/>
      <c r="J812" s="45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38"/>
      <c r="AB812" s="44"/>
      <c r="AC812" s="44"/>
      <c r="AD812" s="44"/>
      <c r="AE812" s="44"/>
      <c r="AF812" s="44"/>
      <c r="AG812" s="44"/>
      <c r="AH812" s="44"/>
      <c r="AI812" s="44"/>
      <c r="AJ812" s="46"/>
    </row>
    <row r="813">
      <c r="A813" s="40"/>
      <c r="B813" s="41"/>
      <c r="C813" s="47"/>
      <c r="D813" s="44"/>
      <c r="E813" s="44"/>
      <c r="F813" s="44"/>
      <c r="G813" s="44"/>
      <c r="H813" s="44"/>
      <c r="I813" s="44"/>
      <c r="J813" s="45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38"/>
      <c r="AB813" s="44"/>
      <c r="AC813" s="44"/>
      <c r="AD813" s="44"/>
      <c r="AE813" s="44"/>
      <c r="AF813" s="44"/>
      <c r="AG813" s="44"/>
      <c r="AH813" s="44"/>
      <c r="AI813" s="44"/>
      <c r="AJ813" s="46"/>
    </row>
    <row r="814">
      <c r="A814" s="40"/>
      <c r="B814" s="41"/>
      <c r="C814" s="47"/>
      <c r="D814" s="44"/>
      <c r="E814" s="44"/>
      <c r="F814" s="44"/>
      <c r="G814" s="44"/>
      <c r="H814" s="44"/>
      <c r="I814" s="44"/>
      <c r="J814" s="45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38"/>
      <c r="AB814" s="44"/>
      <c r="AC814" s="44"/>
      <c r="AD814" s="44"/>
      <c r="AE814" s="44"/>
      <c r="AF814" s="44"/>
      <c r="AG814" s="44"/>
      <c r="AH814" s="44"/>
      <c r="AI814" s="44"/>
      <c r="AJ814" s="46"/>
    </row>
    <row r="815">
      <c r="A815" s="40"/>
      <c r="B815" s="41"/>
      <c r="C815" s="47"/>
      <c r="D815" s="44"/>
      <c r="E815" s="44"/>
      <c r="F815" s="44"/>
      <c r="G815" s="44"/>
      <c r="H815" s="44"/>
      <c r="I815" s="44"/>
      <c r="J815" s="45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38"/>
      <c r="AB815" s="44"/>
      <c r="AC815" s="44"/>
      <c r="AD815" s="44"/>
      <c r="AE815" s="44"/>
      <c r="AF815" s="44"/>
      <c r="AG815" s="44"/>
      <c r="AH815" s="44"/>
      <c r="AI815" s="44"/>
      <c r="AJ815" s="46"/>
    </row>
    <row r="816">
      <c r="A816" s="40"/>
      <c r="B816" s="41"/>
      <c r="C816" s="47"/>
      <c r="D816" s="44"/>
      <c r="E816" s="44"/>
      <c r="F816" s="44"/>
      <c r="G816" s="44"/>
      <c r="H816" s="44"/>
      <c r="I816" s="44"/>
      <c r="J816" s="45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38"/>
      <c r="AB816" s="44"/>
      <c r="AC816" s="44"/>
      <c r="AD816" s="44"/>
      <c r="AE816" s="44"/>
      <c r="AF816" s="44"/>
      <c r="AG816" s="44"/>
      <c r="AH816" s="44"/>
      <c r="AI816" s="44"/>
      <c r="AJ816" s="46"/>
    </row>
    <row r="817">
      <c r="A817" s="40"/>
      <c r="B817" s="41"/>
      <c r="C817" s="47"/>
      <c r="D817" s="44"/>
      <c r="E817" s="44"/>
      <c r="F817" s="44"/>
      <c r="G817" s="44"/>
      <c r="H817" s="44"/>
      <c r="I817" s="44"/>
      <c r="J817" s="45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38"/>
      <c r="AB817" s="44"/>
      <c r="AC817" s="44"/>
      <c r="AD817" s="44"/>
      <c r="AE817" s="44"/>
      <c r="AF817" s="44"/>
      <c r="AG817" s="44"/>
      <c r="AH817" s="44"/>
      <c r="AI817" s="44"/>
      <c r="AJ817" s="46"/>
    </row>
    <row r="818">
      <c r="A818" s="40"/>
      <c r="B818" s="41"/>
      <c r="C818" s="47"/>
      <c r="D818" s="44"/>
      <c r="E818" s="44"/>
      <c r="F818" s="44"/>
      <c r="G818" s="44"/>
      <c r="H818" s="44"/>
      <c r="I818" s="44"/>
      <c r="J818" s="45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38"/>
      <c r="AB818" s="44"/>
      <c r="AC818" s="44"/>
      <c r="AD818" s="44"/>
      <c r="AE818" s="44"/>
      <c r="AF818" s="44"/>
      <c r="AG818" s="44"/>
      <c r="AH818" s="44"/>
      <c r="AI818" s="44"/>
      <c r="AJ818" s="46"/>
    </row>
    <row r="819">
      <c r="A819" s="40"/>
      <c r="B819" s="41"/>
      <c r="C819" s="47"/>
      <c r="D819" s="44"/>
      <c r="E819" s="44"/>
      <c r="F819" s="44"/>
      <c r="G819" s="44"/>
      <c r="H819" s="44"/>
      <c r="I819" s="44"/>
      <c r="J819" s="45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38"/>
      <c r="AB819" s="44"/>
      <c r="AC819" s="44"/>
      <c r="AD819" s="44"/>
      <c r="AE819" s="44"/>
      <c r="AF819" s="44"/>
      <c r="AG819" s="44"/>
      <c r="AH819" s="44"/>
      <c r="AI819" s="44"/>
      <c r="AJ819" s="46"/>
    </row>
    <row r="820">
      <c r="A820" s="40"/>
      <c r="B820" s="41"/>
      <c r="C820" s="47"/>
      <c r="D820" s="44"/>
      <c r="E820" s="44"/>
      <c r="F820" s="44"/>
      <c r="G820" s="44"/>
      <c r="H820" s="44"/>
      <c r="I820" s="44"/>
      <c r="J820" s="45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38"/>
      <c r="AB820" s="44"/>
      <c r="AC820" s="44"/>
      <c r="AD820" s="44"/>
      <c r="AE820" s="44"/>
      <c r="AF820" s="44"/>
      <c r="AG820" s="44"/>
      <c r="AH820" s="44"/>
      <c r="AI820" s="44"/>
      <c r="AJ820" s="46"/>
    </row>
    <row r="821">
      <c r="A821" s="40"/>
      <c r="B821" s="41"/>
      <c r="C821" s="47"/>
      <c r="D821" s="44"/>
      <c r="E821" s="44"/>
      <c r="F821" s="44"/>
      <c r="G821" s="44"/>
      <c r="H821" s="44"/>
      <c r="I821" s="44"/>
      <c r="J821" s="45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38"/>
      <c r="AB821" s="44"/>
      <c r="AC821" s="44"/>
      <c r="AD821" s="44"/>
      <c r="AE821" s="44"/>
      <c r="AF821" s="44"/>
      <c r="AG821" s="44"/>
      <c r="AH821" s="44"/>
      <c r="AI821" s="44"/>
      <c r="AJ821" s="46"/>
    </row>
    <row r="822">
      <c r="A822" s="40"/>
      <c r="B822" s="41"/>
      <c r="C822" s="47"/>
      <c r="D822" s="44"/>
      <c r="E822" s="44"/>
      <c r="F822" s="44"/>
      <c r="G822" s="44"/>
      <c r="H822" s="44"/>
      <c r="I822" s="44"/>
      <c r="J822" s="45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38"/>
      <c r="AB822" s="44"/>
      <c r="AC822" s="44"/>
      <c r="AD822" s="44"/>
      <c r="AE822" s="44"/>
      <c r="AF822" s="44"/>
      <c r="AG822" s="44"/>
      <c r="AH822" s="44"/>
      <c r="AI822" s="44"/>
      <c r="AJ822" s="46"/>
    </row>
    <row r="823">
      <c r="A823" s="40"/>
      <c r="B823" s="41"/>
      <c r="C823" s="47"/>
      <c r="D823" s="44"/>
      <c r="E823" s="44"/>
      <c r="F823" s="44"/>
      <c r="G823" s="44"/>
      <c r="H823" s="44"/>
      <c r="I823" s="44"/>
      <c r="J823" s="45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38"/>
      <c r="AB823" s="44"/>
      <c r="AC823" s="44"/>
      <c r="AD823" s="44"/>
      <c r="AE823" s="44"/>
      <c r="AF823" s="44"/>
      <c r="AG823" s="44"/>
      <c r="AH823" s="44"/>
      <c r="AI823" s="44"/>
      <c r="AJ823" s="46"/>
    </row>
    <row r="824">
      <c r="A824" s="40"/>
      <c r="B824" s="41"/>
      <c r="C824" s="47"/>
      <c r="D824" s="44"/>
      <c r="E824" s="44"/>
      <c r="F824" s="44"/>
      <c r="G824" s="44"/>
      <c r="H824" s="44"/>
      <c r="I824" s="44"/>
      <c r="J824" s="45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38"/>
      <c r="AB824" s="44"/>
      <c r="AC824" s="44"/>
      <c r="AD824" s="44"/>
      <c r="AE824" s="44"/>
      <c r="AF824" s="44"/>
      <c r="AG824" s="44"/>
      <c r="AH824" s="44"/>
      <c r="AI824" s="44"/>
      <c r="AJ824" s="46"/>
    </row>
    <row r="825">
      <c r="A825" s="40"/>
      <c r="B825" s="41"/>
      <c r="C825" s="47"/>
      <c r="D825" s="44"/>
      <c r="E825" s="44"/>
      <c r="F825" s="44"/>
      <c r="G825" s="44"/>
      <c r="H825" s="44"/>
      <c r="I825" s="44"/>
      <c r="J825" s="45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38"/>
      <c r="AB825" s="44"/>
      <c r="AC825" s="44"/>
      <c r="AD825" s="44"/>
      <c r="AE825" s="44"/>
      <c r="AF825" s="44"/>
      <c r="AG825" s="44"/>
      <c r="AH825" s="44"/>
      <c r="AI825" s="44"/>
      <c r="AJ825" s="46"/>
    </row>
    <row r="826">
      <c r="A826" s="40"/>
      <c r="B826" s="41"/>
      <c r="C826" s="47"/>
      <c r="D826" s="44"/>
      <c r="E826" s="44"/>
      <c r="F826" s="44"/>
      <c r="G826" s="44"/>
      <c r="H826" s="44"/>
      <c r="I826" s="44"/>
      <c r="J826" s="45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38"/>
      <c r="AB826" s="44"/>
      <c r="AC826" s="44"/>
      <c r="AD826" s="44"/>
      <c r="AE826" s="44"/>
      <c r="AF826" s="44"/>
      <c r="AG826" s="44"/>
      <c r="AH826" s="44"/>
      <c r="AI826" s="44"/>
      <c r="AJ826" s="46"/>
    </row>
    <row r="827">
      <c r="A827" s="40"/>
      <c r="B827" s="41"/>
      <c r="C827" s="47"/>
      <c r="D827" s="44"/>
      <c r="E827" s="44"/>
      <c r="F827" s="44"/>
      <c r="G827" s="44"/>
      <c r="H827" s="44"/>
      <c r="I827" s="44"/>
      <c r="J827" s="45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38"/>
      <c r="AB827" s="44"/>
      <c r="AC827" s="44"/>
      <c r="AD827" s="44"/>
      <c r="AE827" s="44"/>
      <c r="AF827" s="44"/>
      <c r="AG827" s="44"/>
      <c r="AH827" s="44"/>
      <c r="AI827" s="44"/>
      <c r="AJ827" s="46"/>
    </row>
    <row r="828">
      <c r="A828" s="40"/>
      <c r="B828" s="41"/>
      <c r="C828" s="47"/>
      <c r="D828" s="44"/>
      <c r="E828" s="44"/>
      <c r="F828" s="44"/>
      <c r="G828" s="44"/>
      <c r="H828" s="44"/>
      <c r="I828" s="44"/>
      <c r="J828" s="45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38"/>
      <c r="AB828" s="44"/>
      <c r="AC828" s="44"/>
      <c r="AD828" s="44"/>
      <c r="AE828" s="44"/>
      <c r="AF828" s="44"/>
      <c r="AG828" s="44"/>
      <c r="AH828" s="44"/>
      <c r="AI828" s="44"/>
      <c r="AJ828" s="46"/>
    </row>
    <row r="829">
      <c r="A829" s="40"/>
      <c r="B829" s="41"/>
      <c r="C829" s="47"/>
      <c r="D829" s="44"/>
      <c r="E829" s="44"/>
      <c r="F829" s="44"/>
      <c r="G829" s="44"/>
      <c r="H829" s="44"/>
      <c r="I829" s="44"/>
      <c r="J829" s="45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38"/>
      <c r="AB829" s="44"/>
      <c r="AC829" s="44"/>
      <c r="AD829" s="44"/>
      <c r="AE829" s="44"/>
      <c r="AF829" s="44"/>
      <c r="AG829" s="44"/>
      <c r="AH829" s="44"/>
      <c r="AI829" s="44"/>
      <c r="AJ829" s="46"/>
    </row>
    <row r="830">
      <c r="A830" s="40"/>
      <c r="B830" s="41"/>
      <c r="C830" s="47"/>
      <c r="D830" s="44"/>
      <c r="E830" s="44"/>
      <c r="F830" s="44"/>
      <c r="G830" s="44"/>
      <c r="H830" s="44"/>
      <c r="I830" s="44"/>
      <c r="J830" s="45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38"/>
      <c r="AB830" s="44"/>
      <c r="AC830" s="44"/>
      <c r="AD830" s="44"/>
      <c r="AE830" s="44"/>
      <c r="AF830" s="44"/>
      <c r="AG830" s="44"/>
      <c r="AH830" s="44"/>
      <c r="AI830" s="44"/>
      <c r="AJ830" s="46"/>
    </row>
    <row r="831">
      <c r="A831" s="40"/>
      <c r="B831" s="41"/>
      <c r="C831" s="47"/>
      <c r="D831" s="44"/>
      <c r="E831" s="44"/>
      <c r="F831" s="44"/>
      <c r="G831" s="44"/>
      <c r="H831" s="44"/>
      <c r="I831" s="44"/>
      <c r="J831" s="45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38"/>
      <c r="AB831" s="44"/>
      <c r="AC831" s="44"/>
      <c r="AD831" s="44"/>
      <c r="AE831" s="44"/>
      <c r="AF831" s="44"/>
      <c r="AG831" s="44"/>
      <c r="AH831" s="44"/>
      <c r="AI831" s="44"/>
      <c r="AJ831" s="46"/>
    </row>
    <row r="832">
      <c r="A832" s="40"/>
      <c r="B832" s="41"/>
      <c r="C832" s="47"/>
      <c r="D832" s="44"/>
      <c r="E832" s="44"/>
      <c r="F832" s="44"/>
      <c r="G832" s="44"/>
      <c r="H832" s="44"/>
      <c r="I832" s="44"/>
      <c r="J832" s="45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38"/>
      <c r="AB832" s="44"/>
      <c r="AC832" s="44"/>
      <c r="AD832" s="44"/>
      <c r="AE832" s="44"/>
      <c r="AF832" s="44"/>
      <c r="AG832" s="44"/>
      <c r="AH832" s="44"/>
      <c r="AI832" s="44"/>
      <c r="AJ832" s="46"/>
    </row>
    <row r="833">
      <c r="A833" s="40"/>
      <c r="B833" s="41"/>
      <c r="C833" s="47"/>
      <c r="D833" s="44"/>
      <c r="E833" s="44"/>
      <c r="F833" s="44"/>
      <c r="G833" s="44"/>
      <c r="H833" s="44"/>
      <c r="I833" s="44"/>
      <c r="J833" s="45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38"/>
      <c r="AB833" s="44"/>
      <c r="AC833" s="44"/>
      <c r="AD833" s="44"/>
      <c r="AE833" s="44"/>
      <c r="AF833" s="44"/>
      <c r="AG833" s="44"/>
      <c r="AH833" s="44"/>
      <c r="AI833" s="44"/>
      <c r="AJ833" s="46"/>
    </row>
    <row r="834">
      <c r="A834" s="40"/>
      <c r="B834" s="41"/>
      <c r="C834" s="47"/>
      <c r="D834" s="44"/>
      <c r="E834" s="44"/>
      <c r="F834" s="44"/>
      <c r="G834" s="44"/>
      <c r="H834" s="44"/>
      <c r="I834" s="44"/>
      <c r="J834" s="45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38"/>
      <c r="AB834" s="44"/>
      <c r="AC834" s="44"/>
      <c r="AD834" s="44"/>
      <c r="AE834" s="44"/>
      <c r="AF834" s="44"/>
      <c r="AG834" s="44"/>
      <c r="AH834" s="44"/>
      <c r="AI834" s="44"/>
      <c r="AJ834" s="46"/>
    </row>
    <row r="835">
      <c r="A835" s="40"/>
      <c r="B835" s="41"/>
      <c r="C835" s="47"/>
      <c r="D835" s="44"/>
      <c r="E835" s="44"/>
      <c r="F835" s="44"/>
      <c r="G835" s="44"/>
      <c r="H835" s="44"/>
      <c r="I835" s="44"/>
      <c r="J835" s="45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38"/>
      <c r="AB835" s="44"/>
      <c r="AC835" s="44"/>
      <c r="AD835" s="44"/>
      <c r="AE835" s="44"/>
      <c r="AF835" s="44"/>
      <c r="AG835" s="44"/>
      <c r="AH835" s="44"/>
      <c r="AI835" s="44"/>
      <c r="AJ835" s="46"/>
    </row>
    <row r="836">
      <c r="A836" s="40"/>
      <c r="B836" s="41"/>
      <c r="C836" s="47"/>
      <c r="D836" s="44"/>
      <c r="E836" s="44"/>
      <c r="F836" s="44"/>
      <c r="G836" s="44"/>
      <c r="H836" s="44"/>
      <c r="I836" s="44"/>
      <c r="J836" s="45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38"/>
      <c r="AB836" s="44"/>
      <c r="AC836" s="44"/>
      <c r="AD836" s="44"/>
      <c r="AE836" s="44"/>
      <c r="AF836" s="44"/>
      <c r="AG836" s="44"/>
      <c r="AH836" s="44"/>
      <c r="AI836" s="44"/>
      <c r="AJ836" s="46"/>
    </row>
    <row r="837">
      <c r="A837" s="40"/>
      <c r="B837" s="41"/>
      <c r="C837" s="47"/>
      <c r="D837" s="44"/>
      <c r="E837" s="44"/>
      <c r="F837" s="44"/>
      <c r="G837" s="44"/>
      <c r="H837" s="44"/>
      <c r="I837" s="44"/>
      <c r="J837" s="45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38"/>
      <c r="AB837" s="44"/>
      <c r="AC837" s="44"/>
      <c r="AD837" s="44"/>
      <c r="AE837" s="44"/>
      <c r="AF837" s="44"/>
      <c r="AG837" s="44"/>
      <c r="AH837" s="44"/>
      <c r="AI837" s="44"/>
      <c r="AJ837" s="46"/>
    </row>
    <row r="838">
      <c r="A838" s="40"/>
      <c r="B838" s="41"/>
      <c r="C838" s="47"/>
      <c r="D838" s="44"/>
      <c r="E838" s="44"/>
      <c r="F838" s="44"/>
      <c r="G838" s="44"/>
      <c r="H838" s="44"/>
      <c r="I838" s="44"/>
      <c r="J838" s="45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38"/>
      <c r="AB838" s="44"/>
      <c r="AC838" s="44"/>
      <c r="AD838" s="44"/>
      <c r="AE838" s="44"/>
      <c r="AF838" s="44"/>
      <c r="AG838" s="44"/>
      <c r="AH838" s="44"/>
      <c r="AI838" s="44"/>
      <c r="AJ838" s="46"/>
    </row>
    <row r="839">
      <c r="A839" s="40"/>
      <c r="B839" s="41"/>
      <c r="C839" s="47"/>
      <c r="D839" s="44"/>
      <c r="E839" s="44"/>
      <c r="F839" s="44"/>
      <c r="G839" s="44"/>
      <c r="H839" s="44"/>
      <c r="I839" s="44"/>
      <c r="J839" s="45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38"/>
      <c r="AB839" s="44"/>
      <c r="AC839" s="44"/>
      <c r="AD839" s="44"/>
      <c r="AE839" s="44"/>
      <c r="AF839" s="44"/>
      <c r="AG839" s="44"/>
      <c r="AH839" s="44"/>
      <c r="AI839" s="44"/>
      <c r="AJ839" s="46"/>
    </row>
    <row r="840">
      <c r="A840" s="40"/>
      <c r="B840" s="41"/>
      <c r="C840" s="47"/>
      <c r="D840" s="44"/>
      <c r="E840" s="44"/>
      <c r="F840" s="44"/>
      <c r="G840" s="44"/>
      <c r="H840" s="44"/>
      <c r="I840" s="44"/>
      <c r="J840" s="45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38"/>
      <c r="AB840" s="44"/>
      <c r="AC840" s="44"/>
      <c r="AD840" s="44"/>
      <c r="AE840" s="44"/>
      <c r="AF840" s="44"/>
      <c r="AG840" s="44"/>
      <c r="AH840" s="44"/>
      <c r="AI840" s="44"/>
      <c r="AJ840" s="46"/>
    </row>
    <row r="841">
      <c r="A841" s="40"/>
      <c r="B841" s="41"/>
      <c r="C841" s="47"/>
      <c r="D841" s="44"/>
      <c r="E841" s="44"/>
      <c r="F841" s="44"/>
      <c r="G841" s="44"/>
      <c r="H841" s="44"/>
      <c r="I841" s="44"/>
      <c r="J841" s="45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38"/>
      <c r="AB841" s="44"/>
      <c r="AC841" s="44"/>
      <c r="AD841" s="44"/>
      <c r="AE841" s="44"/>
      <c r="AF841" s="44"/>
      <c r="AG841" s="44"/>
      <c r="AH841" s="44"/>
      <c r="AI841" s="44"/>
      <c r="AJ841" s="46"/>
    </row>
    <row r="842">
      <c r="A842" s="40"/>
      <c r="B842" s="41"/>
      <c r="C842" s="47"/>
      <c r="D842" s="44"/>
      <c r="E842" s="44"/>
      <c r="F842" s="44"/>
      <c r="G842" s="44"/>
      <c r="H842" s="44"/>
      <c r="I842" s="44"/>
      <c r="J842" s="45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38"/>
      <c r="AB842" s="44"/>
      <c r="AC842" s="44"/>
      <c r="AD842" s="44"/>
      <c r="AE842" s="44"/>
      <c r="AF842" s="44"/>
      <c r="AG842" s="44"/>
      <c r="AH842" s="44"/>
      <c r="AI842" s="44"/>
      <c r="AJ842" s="46"/>
    </row>
    <row r="843">
      <c r="A843" s="40"/>
      <c r="B843" s="41"/>
      <c r="C843" s="47"/>
      <c r="D843" s="44"/>
      <c r="E843" s="44"/>
      <c r="F843" s="44"/>
      <c r="G843" s="44"/>
      <c r="H843" s="44"/>
      <c r="I843" s="44"/>
      <c r="J843" s="45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38"/>
      <c r="AB843" s="44"/>
      <c r="AC843" s="44"/>
      <c r="AD843" s="44"/>
      <c r="AE843" s="44"/>
      <c r="AF843" s="44"/>
      <c r="AG843" s="44"/>
      <c r="AH843" s="44"/>
      <c r="AI843" s="44"/>
      <c r="AJ843" s="46"/>
    </row>
    <row r="844">
      <c r="A844" s="40"/>
      <c r="B844" s="41"/>
      <c r="C844" s="47"/>
      <c r="D844" s="44"/>
      <c r="E844" s="44"/>
      <c r="F844" s="44"/>
      <c r="G844" s="44"/>
      <c r="H844" s="44"/>
      <c r="I844" s="44"/>
      <c r="J844" s="45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38"/>
      <c r="AB844" s="44"/>
      <c r="AC844" s="44"/>
      <c r="AD844" s="44"/>
      <c r="AE844" s="44"/>
      <c r="AF844" s="44"/>
      <c r="AG844" s="44"/>
      <c r="AH844" s="44"/>
      <c r="AI844" s="44"/>
      <c r="AJ844" s="46"/>
    </row>
    <row r="845">
      <c r="A845" s="40"/>
      <c r="B845" s="41"/>
      <c r="C845" s="47"/>
      <c r="D845" s="44"/>
      <c r="E845" s="44"/>
      <c r="F845" s="44"/>
      <c r="G845" s="44"/>
      <c r="H845" s="44"/>
      <c r="I845" s="44"/>
      <c r="J845" s="45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38"/>
      <c r="AB845" s="44"/>
      <c r="AC845" s="44"/>
      <c r="AD845" s="44"/>
      <c r="AE845" s="44"/>
      <c r="AF845" s="44"/>
      <c r="AG845" s="44"/>
      <c r="AH845" s="44"/>
      <c r="AI845" s="44"/>
      <c r="AJ845" s="46"/>
    </row>
    <row r="846">
      <c r="A846" s="40"/>
      <c r="B846" s="41"/>
      <c r="C846" s="47"/>
      <c r="D846" s="44"/>
      <c r="E846" s="44"/>
      <c r="F846" s="44"/>
      <c r="G846" s="44"/>
      <c r="H846" s="44"/>
      <c r="I846" s="44"/>
      <c r="J846" s="45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38"/>
      <c r="AB846" s="44"/>
      <c r="AC846" s="44"/>
      <c r="AD846" s="44"/>
      <c r="AE846" s="44"/>
      <c r="AF846" s="44"/>
      <c r="AG846" s="44"/>
      <c r="AH846" s="44"/>
      <c r="AI846" s="44"/>
      <c r="AJ846" s="46"/>
    </row>
    <row r="847">
      <c r="A847" s="40"/>
      <c r="B847" s="41"/>
      <c r="C847" s="47"/>
      <c r="D847" s="44"/>
      <c r="E847" s="44"/>
      <c r="F847" s="44"/>
      <c r="G847" s="44"/>
      <c r="H847" s="44"/>
      <c r="I847" s="44"/>
      <c r="J847" s="45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38"/>
      <c r="AB847" s="44"/>
      <c r="AC847" s="44"/>
      <c r="AD847" s="44"/>
      <c r="AE847" s="44"/>
      <c r="AF847" s="44"/>
      <c r="AG847" s="44"/>
      <c r="AH847" s="44"/>
      <c r="AI847" s="44"/>
      <c r="AJ847" s="46"/>
    </row>
    <row r="848">
      <c r="A848" s="40"/>
      <c r="B848" s="41"/>
      <c r="C848" s="47"/>
      <c r="D848" s="44"/>
      <c r="E848" s="44"/>
      <c r="F848" s="44"/>
      <c r="G848" s="44"/>
      <c r="H848" s="44"/>
      <c r="I848" s="44"/>
      <c r="J848" s="45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38"/>
      <c r="AB848" s="44"/>
      <c r="AC848" s="44"/>
      <c r="AD848" s="44"/>
      <c r="AE848" s="44"/>
      <c r="AF848" s="44"/>
      <c r="AG848" s="44"/>
      <c r="AH848" s="44"/>
      <c r="AI848" s="44"/>
      <c r="AJ848" s="46"/>
    </row>
    <row r="849">
      <c r="A849" s="40"/>
      <c r="B849" s="41"/>
      <c r="C849" s="47"/>
      <c r="D849" s="44"/>
      <c r="E849" s="44"/>
      <c r="F849" s="44"/>
      <c r="G849" s="44"/>
      <c r="H849" s="44"/>
      <c r="I849" s="44"/>
      <c r="J849" s="45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38"/>
      <c r="AB849" s="44"/>
      <c r="AC849" s="44"/>
      <c r="AD849" s="44"/>
      <c r="AE849" s="44"/>
      <c r="AF849" s="44"/>
      <c r="AG849" s="44"/>
      <c r="AH849" s="44"/>
      <c r="AI849" s="44"/>
      <c r="AJ849" s="46"/>
    </row>
    <row r="850">
      <c r="A850" s="40"/>
      <c r="B850" s="41"/>
      <c r="C850" s="47"/>
      <c r="D850" s="44"/>
      <c r="E850" s="44"/>
      <c r="F850" s="44"/>
      <c r="G850" s="44"/>
      <c r="H850" s="44"/>
      <c r="I850" s="44"/>
      <c r="J850" s="45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38"/>
      <c r="AB850" s="44"/>
      <c r="AC850" s="44"/>
      <c r="AD850" s="44"/>
      <c r="AE850" s="44"/>
      <c r="AF850" s="44"/>
      <c r="AG850" s="44"/>
      <c r="AH850" s="44"/>
      <c r="AI850" s="44"/>
      <c r="AJ850" s="46"/>
    </row>
    <row r="851">
      <c r="A851" s="40"/>
      <c r="B851" s="41"/>
      <c r="C851" s="47"/>
      <c r="D851" s="44"/>
      <c r="E851" s="44"/>
      <c r="F851" s="44"/>
      <c r="G851" s="44"/>
      <c r="H851" s="44"/>
      <c r="I851" s="44"/>
      <c r="J851" s="45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38"/>
      <c r="AB851" s="44"/>
      <c r="AC851" s="44"/>
      <c r="AD851" s="44"/>
      <c r="AE851" s="44"/>
      <c r="AF851" s="44"/>
      <c r="AG851" s="44"/>
      <c r="AH851" s="44"/>
      <c r="AI851" s="44"/>
      <c r="AJ851" s="46"/>
    </row>
    <row r="852">
      <c r="A852" s="40"/>
      <c r="B852" s="41"/>
      <c r="C852" s="47"/>
      <c r="D852" s="44"/>
      <c r="E852" s="44"/>
      <c r="F852" s="44"/>
      <c r="G852" s="44"/>
      <c r="H852" s="44"/>
      <c r="I852" s="44"/>
      <c r="J852" s="45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38"/>
      <c r="AB852" s="44"/>
      <c r="AC852" s="44"/>
      <c r="AD852" s="44"/>
      <c r="AE852" s="44"/>
      <c r="AF852" s="44"/>
      <c r="AG852" s="44"/>
      <c r="AH852" s="44"/>
      <c r="AI852" s="44"/>
      <c r="AJ852" s="46"/>
    </row>
    <row r="853">
      <c r="A853" s="40"/>
      <c r="B853" s="41"/>
      <c r="C853" s="47"/>
      <c r="D853" s="44"/>
      <c r="E853" s="44"/>
      <c r="F853" s="44"/>
      <c r="G853" s="44"/>
      <c r="H853" s="44"/>
      <c r="I853" s="44"/>
      <c r="J853" s="45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38"/>
      <c r="AB853" s="44"/>
      <c r="AC853" s="44"/>
      <c r="AD853" s="44"/>
      <c r="AE853" s="44"/>
      <c r="AF853" s="44"/>
      <c r="AG853" s="44"/>
      <c r="AH853" s="44"/>
      <c r="AI853" s="44"/>
      <c r="AJ853" s="46"/>
    </row>
    <row r="854">
      <c r="A854" s="40"/>
      <c r="B854" s="41"/>
      <c r="C854" s="47"/>
      <c r="D854" s="44"/>
      <c r="E854" s="44"/>
      <c r="F854" s="44"/>
      <c r="G854" s="44"/>
      <c r="H854" s="44"/>
      <c r="I854" s="44"/>
      <c r="J854" s="45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38"/>
      <c r="AB854" s="44"/>
      <c r="AC854" s="44"/>
      <c r="AD854" s="44"/>
      <c r="AE854" s="44"/>
      <c r="AF854" s="44"/>
      <c r="AG854" s="44"/>
      <c r="AH854" s="44"/>
      <c r="AI854" s="44"/>
      <c r="AJ854" s="46"/>
    </row>
    <row r="855">
      <c r="A855" s="40"/>
      <c r="B855" s="41"/>
      <c r="C855" s="47"/>
      <c r="D855" s="44"/>
      <c r="E855" s="44"/>
      <c r="F855" s="44"/>
      <c r="G855" s="44"/>
      <c r="H855" s="44"/>
      <c r="I855" s="44"/>
      <c r="J855" s="45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38"/>
      <c r="AB855" s="44"/>
      <c r="AC855" s="44"/>
      <c r="AD855" s="44"/>
      <c r="AE855" s="44"/>
      <c r="AF855" s="44"/>
      <c r="AG855" s="44"/>
      <c r="AH855" s="44"/>
      <c r="AI855" s="44"/>
      <c r="AJ855" s="46"/>
    </row>
    <row r="856">
      <c r="A856" s="40"/>
      <c r="B856" s="41"/>
      <c r="C856" s="47"/>
      <c r="D856" s="44"/>
      <c r="E856" s="44"/>
      <c r="F856" s="44"/>
      <c r="G856" s="44"/>
      <c r="H856" s="44"/>
      <c r="I856" s="44"/>
      <c r="J856" s="45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38"/>
      <c r="AB856" s="44"/>
      <c r="AC856" s="44"/>
      <c r="AD856" s="44"/>
      <c r="AE856" s="44"/>
      <c r="AF856" s="44"/>
      <c r="AG856" s="44"/>
      <c r="AH856" s="44"/>
      <c r="AI856" s="44"/>
      <c r="AJ856" s="46"/>
    </row>
    <row r="857">
      <c r="A857" s="40"/>
      <c r="B857" s="41"/>
      <c r="C857" s="47"/>
      <c r="D857" s="44"/>
      <c r="E857" s="44"/>
      <c r="F857" s="44"/>
      <c r="G857" s="44"/>
      <c r="H857" s="44"/>
      <c r="I857" s="44"/>
      <c r="J857" s="45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38"/>
      <c r="AB857" s="44"/>
      <c r="AC857" s="44"/>
      <c r="AD857" s="44"/>
      <c r="AE857" s="44"/>
      <c r="AF857" s="44"/>
      <c r="AG857" s="44"/>
      <c r="AH857" s="44"/>
      <c r="AI857" s="44"/>
      <c r="AJ857" s="46"/>
    </row>
    <row r="858">
      <c r="A858" s="40"/>
      <c r="B858" s="41"/>
      <c r="C858" s="47"/>
      <c r="D858" s="44"/>
      <c r="E858" s="44"/>
      <c r="F858" s="44"/>
      <c r="G858" s="44"/>
      <c r="H858" s="44"/>
      <c r="I858" s="44"/>
      <c r="J858" s="45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38"/>
      <c r="AB858" s="44"/>
      <c r="AC858" s="44"/>
      <c r="AD858" s="44"/>
      <c r="AE858" s="44"/>
      <c r="AF858" s="44"/>
      <c r="AG858" s="44"/>
      <c r="AH858" s="44"/>
      <c r="AI858" s="44"/>
      <c r="AJ858" s="46"/>
    </row>
    <row r="859">
      <c r="A859" s="40"/>
      <c r="B859" s="41"/>
      <c r="C859" s="47"/>
      <c r="D859" s="44"/>
      <c r="E859" s="44"/>
      <c r="F859" s="44"/>
      <c r="G859" s="44"/>
      <c r="H859" s="44"/>
      <c r="I859" s="44"/>
      <c r="J859" s="45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38"/>
      <c r="AB859" s="44"/>
      <c r="AC859" s="44"/>
      <c r="AD859" s="44"/>
      <c r="AE859" s="44"/>
      <c r="AF859" s="44"/>
      <c r="AG859" s="44"/>
      <c r="AH859" s="44"/>
      <c r="AI859" s="44"/>
      <c r="AJ859" s="46"/>
    </row>
    <row r="860">
      <c r="A860" s="40"/>
      <c r="B860" s="41"/>
      <c r="C860" s="47"/>
      <c r="D860" s="44"/>
      <c r="E860" s="44"/>
      <c r="F860" s="44"/>
      <c r="G860" s="44"/>
      <c r="H860" s="44"/>
      <c r="I860" s="44"/>
      <c r="J860" s="45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38"/>
      <c r="AB860" s="44"/>
      <c r="AC860" s="44"/>
      <c r="AD860" s="44"/>
      <c r="AE860" s="44"/>
      <c r="AF860" s="44"/>
      <c r="AG860" s="44"/>
      <c r="AH860" s="44"/>
      <c r="AI860" s="44"/>
      <c r="AJ860" s="46"/>
    </row>
    <row r="861">
      <c r="A861" s="40"/>
      <c r="B861" s="41"/>
      <c r="C861" s="47"/>
      <c r="D861" s="44"/>
      <c r="E861" s="44"/>
      <c r="F861" s="44"/>
      <c r="G861" s="44"/>
      <c r="H861" s="44"/>
      <c r="I861" s="44"/>
      <c r="J861" s="45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38"/>
      <c r="AB861" s="44"/>
      <c r="AC861" s="44"/>
      <c r="AD861" s="44"/>
      <c r="AE861" s="44"/>
      <c r="AF861" s="44"/>
      <c r="AG861" s="44"/>
      <c r="AH861" s="44"/>
      <c r="AI861" s="44"/>
      <c r="AJ861" s="46"/>
    </row>
    <row r="862">
      <c r="A862" s="40"/>
      <c r="B862" s="41"/>
      <c r="C862" s="47"/>
      <c r="D862" s="44"/>
      <c r="E862" s="44"/>
      <c r="F862" s="44"/>
      <c r="G862" s="44"/>
      <c r="H862" s="44"/>
      <c r="I862" s="44"/>
      <c r="J862" s="45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38"/>
      <c r="AB862" s="44"/>
      <c r="AC862" s="44"/>
      <c r="AD862" s="44"/>
      <c r="AE862" s="44"/>
      <c r="AF862" s="44"/>
      <c r="AG862" s="44"/>
      <c r="AH862" s="44"/>
      <c r="AI862" s="44"/>
      <c r="AJ862" s="46"/>
    </row>
    <row r="863">
      <c r="A863" s="40"/>
      <c r="B863" s="41"/>
      <c r="C863" s="47"/>
      <c r="D863" s="44"/>
      <c r="E863" s="44"/>
      <c r="F863" s="44"/>
      <c r="G863" s="44"/>
      <c r="H863" s="44"/>
      <c r="I863" s="44"/>
      <c r="J863" s="45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38"/>
      <c r="AB863" s="44"/>
      <c r="AC863" s="44"/>
      <c r="AD863" s="44"/>
      <c r="AE863" s="44"/>
      <c r="AF863" s="44"/>
      <c r="AG863" s="44"/>
      <c r="AH863" s="44"/>
      <c r="AI863" s="44"/>
      <c r="AJ863" s="46"/>
    </row>
    <row r="864">
      <c r="A864" s="40"/>
      <c r="B864" s="41"/>
      <c r="C864" s="47"/>
      <c r="D864" s="44"/>
      <c r="E864" s="44"/>
      <c r="F864" s="44"/>
      <c r="G864" s="44"/>
      <c r="H864" s="44"/>
      <c r="I864" s="44"/>
      <c r="J864" s="45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38"/>
      <c r="AB864" s="44"/>
      <c r="AC864" s="44"/>
      <c r="AD864" s="44"/>
      <c r="AE864" s="44"/>
      <c r="AF864" s="44"/>
      <c r="AG864" s="44"/>
      <c r="AH864" s="44"/>
      <c r="AI864" s="44"/>
      <c r="AJ864" s="46"/>
    </row>
    <row r="865">
      <c r="A865" s="40"/>
      <c r="B865" s="41"/>
      <c r="C865" s="47"/>
      <c r="D865" s="44"/>
      <c r="E865" s="44"/>
      <c r="F865" s="44"/>
      <c r="G865" s="44"/>
      <c r="H865" s="44"/>
      <c r="I865" s="44"/>
      <c r="J865" s="45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38"/>
      <c r="AB865" s="44"/>
      <c r="AC865" s="44"/>
      <c r="AD865" s="44"/>
      <c r="AE865" s="44"/>
      <c r="AF865" s="44"/>
      <c r="AG865" s="44"/>
      <c r="AH865" s="44"/>
      <c r="AI865" s="44"/>
      <c r="AJ865" s="46"/>
    </row>
    <row r="866">
      <c r="A866" s="40"/>
      <c r="B866" s="41"/>
      <c r="C866" s="47"/>
      <c r="D866" s="44"/>
      <c r="E866" s="44"/>
      <c r="F866" s="44"/>
      <c r="G866" s="44"/>
      <c r="H866" s="44"/>
      <c r="I866" s="44"/>
      <c r="J866" s="45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38"/>
      <c r="AB866" s="44"/>
      <c r="AC866" s="44"/>
      <c r="AD866" s="44"/>
      <c r="AE866" s="44"/>
      <c r="AF866" s="44"/>
      <c r="AG866" s="44"/>
      <c r="AH866" s="44"/>
      <c r="AI866" s="44"/>
      <c r="AJ866" s="46"/>
    </row>
    <row r="867">
      <c r="A867" s="40"/>
      <c r="B867" s="41"/>
      <c r="C867" s="47"/>
      <c r="D867" s="44"/>
      <c r="E867" s="44"/>
      <c r="F867" s="44"/>
      <c r="G867" s="44"/>
      <c r="H867" s="44"/>
      <c r="I867" s="44"/>
      <c r="J867" s="45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38"/>
      <c r="AB867" s="44"/>
      <c r="AC867" s="44"/>
      <c r="AD867" s="44"/>
      <c r="AE867" s="44"/>
      <c r="AF867" s="44"/>
      <c r="AG867" s="44"/>
      <c r="AH867" s="44"/>
      <c r="AI867" s="44"/>
      <c r="AJ867" s="46"/>
    </row>
    <row r="868">
      <c r="A868" s="40"/>
      <c r="B868" s="41"/>
      <c r="C868" s="47"/>
      <c r="D868" s="44"/>
      <c r="E868" s="44"/>
      <c r="F868" s="44"/>
      <c r="G868" s="44"/>
      <c r="H868" s="44"/>
      <c r="I868" s="44"/>
      <c r="J868" s="45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38"/>
      <c r="AB868" s="44"/>
      <c r="AC868" s="44"/>
      <c r="AD868" s="44"/>
      <c r="AE868" s="44"/>
      <c r="AF868" s="44"/>
      <c r="AG868" s="44"/>
      <c r="AH868" s="44"/>
      <c r="AI868" s="44"/>
      <c r="AJ868" s="46"/>
    </row>
    <row r="869">
      <c r="A869" s="40"/>
      <c r="B869" s="41"/>
      <c r="C869" s="47"/>
      <c r="D869" s="44"/>
      <c r="E869" s="44"/>
      <c r="F869" s="44"/>
      <c r="G869" s="44"/>
      <c r="H869" s="44"/>
      <c r="I869" s="44"/>
      <c r="J869" s="45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38"/>
      <c r="AB869" s="44"/>
      <c r="AC869" s="44"/>
      <c r="AD869" s="44"/>
      <c r="AE869" s="44"/>
      <c r="AF869" s="44"/>
      <c r="AG869" s="44"/>
      <c r="AH869" s="44"/>
      <c r="AI869" s="44"/>
      <c r="AJ869" s="46"/>
    </row>
    <row r="870">
      <c r="A870" s="40"/>
      <c r="B870" s="41"/>
      <c r="C870" s="47"/>
      <c r="D870" s="44"/>
      <c r="E870" s="44"/>
      <c r="F870" s="44"/>
      <c r="G870" s="44"/>
      <c r="H870" s="44"/>
      <c r="I870" s="44"/>
      <c r="J870" s="45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38"/>
      <c r="AB870" s="44"/>
      <c r="AC870" s="44"/>
      <c r="AD870" s="44"/>
      <c r="AE870" s="44"/>
      <c r="AF870" s="44"/>
      <c r="AG870" s="44"/>
      <c r="AH870" s="44"/>
      <c r="AI870" s="44"/>
      <c r="AJ870" s="46"/>
    </row>
    <row r="871">
      <c r="A871" s="40"/>
      <c r="B871" s="41"/>
      <c r="C871" s="47"/>
      <c r="D871" s="44"/>
      <c r="E871" s="44"/>
      <c r="F871" s="44"/>
      <c r="G871" s="44"/>
      <c r="H871" s="44"/>
      <c r="I871" s="44"/>
      <c r="J871" s="45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38"/>
      <c r="AB871" s="44"/>
      <c r="AC871" s="44"/>
      <c r="AD871" s="44"/>
      <c r="AE871" s="44"/>
      <c r="AF871" s="44"/>
      <c r="AG871" s="44"/>
      <c r="AH871" s="44"/>
      <c r="AI871" s="44"/>
      <c r="AJ871" s="46"/>
    </row>
    <row r="872">
      <c r="A872" s="40"/>
      <c r="B872" s="41"/>
      <c r="C872" s="47"/>
      <c r="D872" s="44"/>
      <c r="E872" s="44"/>
      <c r="F872" s="44"/>
      <c r="G872" s="44"/>
      <c r="H872" s="44"/>
      <c r="I872" s="44"/>
      <c r="J872" s="45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38"/>
      <c r="AB872" s="44"/>
      <c r="AC872" s="44"/>
      <c r="AD872" s="44"/>
      <c r="AE872" s="44"/>
      <c r="AF872" s="44"/>
      <c r="AG872" s="44"/>
      <c r="AH872" s="44"/>
      <c r="AI872" s="44"/>
      <c r="AJ872" s="46"/>
    </row>
    <row r="873">
      <c r="A873" s="40"/>
      <c r="B873" s="41"/>
      <c r="C873" s="47"/>
      <c r="D873" s="44"/>
      <c r="E873" s="44"/>
      <c r="F873" s="44"/>
      <c r="G873" s="44"/>
      <c r="H873" s="44"/>
      <c r="I873" s="44"/>
      <c r="J873" s="45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38"/>
      <c r="AB873" s="44"/>
      <c r="AC873" s="44"/>
      <c r="AD873" s="44"/>
      <c r="AE873" s="44"/>
      <c r="AF873" s="44"/>
      <c r="AG873" s="44"/>
      <c r="AH873" s="44"/>
      <c r="AI873" s="44"/>
      <c r="AJ873" s="46"/>
    </row>
    <row r="874">
      <c r="A874" s="40"/>
      <c r="B874" s="41"/>
      <c r="C874" s="47"/>
      <c r="D874" s="44"/>
      <c r="E874" s="44"/>
      <c r="F874" s="44"/>
      <c r="G874" s="44"/>
      <c r="H874" s="44"/>
      <c r="I874" s="44"/>
      <c r="J874" s="45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38"/>
      <c r="AB874" s="44"/>
      <c r="AC874" s="44"/>
      <c r="AD874" s="44"/>
      <c r="AE874" s="44"/>
      <c r="AF874" s="44"/>
      <c r="AG874" s="44"/>
      <c r="AH874" s="44"/>
      <c r="AI874" s="44"/>
      <c r="AJ874" s="46"/>
    </row>
    <row r="875">
      <c r="A875" s="40"/>
      <c r="B875" s="41"/>
      <c r="C875" s="47"/>
      <c r="D875" s="44"/>
      <c r="E875" s="44"/>
      <c r="F875" s="44"/>
      <c r="G875" s="44"/>
      <c r="H875" s="44"/>
      <c r="I875" s="44"/>
      <c r="J875" s="45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38"/>
      <c r="AB875" s="44"/>
      <c r="AC875" s="44"/>
      <c r="AD875" s="44"/>
      <c r="AE875" s="44"/>
      <c r="AF875" s="44"/>
      <c r="AG875" s="44"/>
      <c r="AH875" s="44"/>
      <c r="AI875" s="44"/>
      <c r="AJ875" s="46"/>
    </row>
    <row r="876">
      <c r="A876" s="40"/>
      <c r="B876" s="41"/>
      <c r="C876" s="47"/>
      <c r="D876" s="44"/>
      <c r="E876" s="44"/>
      <c r="F876" s="44"/>
      <c r="G876" s="44"/>
      <c r="H876" s="44"/>
      <c r="I876" s="44"/>
      <c r="J876" s="45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38"/>
      <c r="AB876" s="44"/>
      <c r="AC876" s="44"/>
      <c r="AD876" s="44"/>
      <c r="AE876" s="44"/>
      <c r="AF876" s="44"/>
      <c r="AG876" s="44"/>
      <c r="AH876" s="44"/>
      <c r="AI876" s="44"/>
      <c r="AJ876" s="46"/>
    </row>
    <row r="877">
      <c r="A877" s="40"/>
      <c r="B877" s="41"/>
      <c r="C877" s="47"/>
      <c r="D877" s="44"/>
      <c r="E877" s="44"/>
      <c r="F877" s="44"/>
      <c r="G877" s="44"/>
      <c r="H877" s="44"/>
      <c r="I877" s="44"/>
      <c r="J877" s="45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38"/>
      <c r="AB877" s="44"/>
      <c r="AC877" s="44"/>
      <c r="AD877" s="44"/>
      <c r="AE877" s="44"/>
      <c r="AF877" s="44"/>
      <c r="AG877" s="44"/>
      <c r="AH877" s="44"/>
      <c r="AI877" s="44"/>
      <c r="AJ877" s="46"/>
    </row>
    <row r="878">
      <c r="A878" s="40"/>
      <c r="B878" s="41"/>
      <c r="C878" s="47"/>
      <c r="D878" s="44"/>
      <c r="E878" s="44"/>
      <c r="F878" s="44"/>
      <c r="G878" s="44"/>
      <c r="H878" s="44"/>
      <c r="I878" s="44"/>
      <c r="J878" s="45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38"/>
      <c r="AB878" s="44"/>
      <c r="AC878" s="44"/>
      <c r="AD878" s="44"/>
      <c r="AE878" s="44"/>
      <c r="AF878" s="44"/>
      <c r="AG878" s="44"/>
      <c r="AH878" s="44"/>
      <c r="AI878" s="44"/>
      <c r="AJ878" s="46"/>
    </row>
    <row r="879">
      <c r="A879" s="40"/>
      <c r="B879" s="41"/>
      <c r="C879" s="47"/>
      <c r="D879" s="44"/>
      <c r="E879" s="44"/>
      <c r="F879" s="44"/>
      <c r="G879" s="44"/>
      <c r="H879" s="44"/>
      <c r="I879" s="44"/>
      <c r="J879" s="45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38"/>
      <c r="AB879" s="44"/>
      <c r="AC879" s="44"/>
      <c r="AD879" s="44"/>
      <c r="AE879" s="44"/>
      <c r="AF879" s="44"/>
      <c r="AG879" s="44"/>
      <c r="AH879" s="44"/>
      <c r="AI879" s="44"/>
      <c r="AJ879" s="46"/>
    </row>
    <row r="880">
      <c r="A880" s="40"/>
      <c r="B880" s="41"/>
      <c r="C880" s="47"/>
      <c r="D880" s="44"/>
      <c r="E880" s="44"/>
      <c r="F880" s="44"/>
      <c r="G880" s="44"/>
      <c r="H880" s="44"/>
      <c r="I880" s="44"/>
      <c r="J880" s="45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38"/>
      <c r="AB880" s="44"/>
      <c r="AC880" s="44"/>
      <c r="AD880" s="44"/>
      <c r="AE880" s="44"/>
      <c r="AF880" s="44"/>
      <c r="AG880" s="44"/>
      <c r="AH880" s="44"/>
      <c r="AI880" s="44"/>
      <c r="AJ880" s="46"/>
    </row>
    <row r="881">
      <c r="A881" s="40"/>
      <c r="B881" s="41"/>
      <c r="C881" s="47"/>
      <c r="D881" s="44"/>
      <c r="E881" s="44"/>
      <c r="F881" s="44"/>
      <c r="G881" s="44"/>
      <c r="H881" s="44"/>
      <c r="I881" s="44"/>
      <c r="J881" s="45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38"/>
      <c r="AB881" s="44"/>
      <c r="AC881" s="44"/>
      <c r="AD881" s="44"/>
      <c r="AE881" s="44"/>
      <c r="AF881" s="44"/>
      <c r="AG881" s="44"/>
      <c r="AH881" s="44"/>
      <c r="AI881" s="44"/>
      <c r="AJ881" s="46"/>
    </row>
    <row r="882">
      <c r="A882" s="40"/>
      <c r="B882" s="41"/>
      <c r="C882" s="47"/>
      <c r="D882" s="44"/>
      <c r="E882" s="44"/>
      <c r="F882" s="44"/>
      <c r="G882" s="44"/>
      <c r="H882" s="44"/>
      <c r="I882" s="44"/>
      <c r="J882" s="45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38"/>
      <c r="AB882" s="44"/>
      <c r="AC882" s="44"/>
      <c r="AD882" s="44"/>
      <c r="AE882" s="44"/>
      <c r="AF882" s="44"/>
      <c r="AG882" s="44"/>
      <c r="AH882" s="44"/>
      <c r="AI882" s="44"/>
      <c r="AJ882" s="46"/>
    </row>
    <row r="883">
      <c r="A883" s="40"/>
      <c r="B883" s="41"/>
      <c r="C883" s="47"/>
      <c r="D883" s="44"/>
      <c r="E883" s="44"/>
      <c r="F883" s="44"/>
      <c r="G883" s="44"/>
      <c r="H883" s="44"/>
      <c r="I883" s="44"/>
      <c r="J883" s="45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38"/>
      <c r="AB883" s="44"/>
      <c r="AC883" s="44"/>
      <c r="AD883" s="44"/>
      <c r="AE883" s="44"/>
      <c r="AF883" s="44"/>
      <c r="AG883" s="44"/>
      <c r="AH883" s="44"/>
      <c r="AI883" s="44"/>
      <c r="AJ883" s="46"/>
    </row>
    <row r="884">
      <c r="A884" s="40"/>
      <c r="B884" s="41"/>
      <c r="C884" s="47"/>
      <c r="D884" s="44"/>
      <c r="E884" s="44"/>
      <c r="F884" s="44"/>
      <c r="G884" s="44"/>
      <c r="H884" s="44"/>
      <c r="I884" s="44"/>
      <c r="J884" s="45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38"/>
      <c r="AB884" s="44"/>
      <c r="AC884" s="44"/>
      <c r="AD884" s="44"/>
      <c r="AE884" s="44"/>
      <c r="AF884" s="44"/>
      <c r="AG884" s="44"/>
      <c r="AH884" s="44"/>
      <c r="AI884" s="44"/>
      <c r="AJ884" s="46"/>
    </row>
    <row r="885">
      <c r="A885" s="40"/>
      <c r="B885" s="41"/>
      <c r="C885" s="47"/>
      <c r="D885" s="44"/>
      <c r="E885" s="44"/>
      <c r="F885" s="44"/>
      <c r="G885" s="44"/>
      <c r="H885" s="44"/>
      <c r="I885" s="44"/>
      <c r="J885" s="45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38"/>
      <c r="AB885" s="44"/>
      <c r="AC885" s="44"/>
      <c r="AD885" s="44"/>
      <c r="AE885" s="44"/>
      <c r="AF885" s="44"/>
      <c r="AG885" s="44"/>
      <c r="AH885" s="44"/>
      <c r="AI885" s="44"/>
      <c r="AJ885" s="46"/>
    </row>
    <row r="886">
      <c r="A886" s="40"/>
      <c r="B886" s="41"/>
      <c r="C886" s="47"/>
      <c r="D886" s="44"/>
      <c r="E886" s="44"/>
      <c r="F886" s="44"/>
      <c r="G886" s="44"/>
      <c r="H886" s="44"/>
      <c r="I886" s="44"/>
      <c r="J886" s="45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38"/>
      <c r="AB886" s="44"/>
      <c r="AC886" s="44"/>
      <c r="AD886" s="44"/>
      <c r="AE886" s="44"/>
      <c r="AF886" s="44"/>
      <c r="AG886" s="44"/>
      <c r="AH886" s="44"/>
      <c r="AI886" s="44"/>
      <c r="AJ886" s="46"/>
    </row>
    <row r="887">
      <c r="A887" s="40"/>
      <c r="B887" s="41"/>
      <c r="C887" s="47"/>
      <c r="D887" s="44"/>
      <c r="E887" s="44"/>
      <c r="F887" s="44"/>
      <c r="G887" s="44"/>
      <c r="H887" s="44"/>
      <c r="I887" s="44"/>
      <c r="J887" s="45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38"/>
      <c r="AB887" s="44"/>
      <c r="AC887" s="44"/>
      <c r="AD887" s="44"/>
      <c r="AE887" s="44"/>
      <c r="AF887" s="44"/>
      <c r="AG887" s="44"/>
      <c r="AH887" s="44"/>
      <c r="AI887" s="44"/>
      <c r="AJ887" s="46"/>
    </row>
    <row r="888">
      <c r="A888" s="40"/>
      <c r="B888" s="41"/>
      <c r="C888" s="47"/>
      <c r="D888" s="44"/>
      <c r="E888" s="44"/>
      <c r="F888" s="44"/>
      <c r="G888" s="44"/>
      <c r="H888" s="44"/>
      <c r="I888" s="44"/>
      <c r="J888" s="45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38"/>
      <c r="AB888" s="44"/>
      <c r="AC888" s="44"/>
      <c r="AD888" s="44"/>
      <c r="AE888" s="44"/>
      <c r="AF888" s="44"/>
      <c r="AG888" s="44"/>
      <c r="AH888" s="44"/>
      <c r="AI888" s="44"/>
      <c r="AJ888" s="46"/>
    </row>
    <row r="889">
      <c r="A889" s="40"/>
      <c r="B889" s="41"/>
      <c r="C889" s="47"/>
      <c r="D889" s="44"/>
      <c r="E889" s="44"/>
      <c r="F889" s="44"/>
      <c r="G889" s="44"/>
      <c r="H889" s="44"/>
      <c r="I889" s="44"/>
      <c r="J889" s="45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38"/>
      <c r="AB889" s="44"/>
      <c r="AC889" s="44"/>
      <c r="AD889" s="44"/>
      <c r="AE889" s="44"/>
      <c r="AF889" s="44"/>
      <c r="AG889" s="44"/>
      <c r="AH889" s="44"/>
      <c r="AI889" s="44"/>
      <c r="AJ889" s="46"/>
    </row>
    <row r="890">
      <c r="A890" s="40"/>
      <c r="B890" s="41"/>
      <c r="C890" s="47"/>
      <c r="D890" s="44"/>
      <c r="E890" s="44"/>
      <c r="F890" s="44"/>
      <c r="G890" s="44"/>
      <c r="H890" s="44"/>
      <c r="I890" s="44"/>
      <c r="J890" s="45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38"/>
      <c r="AB890" s="44"/>
      <c r="AC890" s="44"/>
      <c r="AD890" s="44"/>
      <c r="AE890" s="44"/>
      <c r="AF890" s="44"/>
      <c r="AG890" s="44"/>
      <c r="AH890" s="44"/>
      <c r="AI890" s="44"/>
      <c r="AJ890" s="46"/>
    </row>
    <row r="891">
      <c r="A891" s="40"/>
      <c r="B891" s="41"/>
      <c r="C891" s="47"/>
      <c r="D891" s="44"/>
      <c r="E891" s="44"/>
      <c r="F891" s="44"/>
      <c r="G891" s="44"/>
      <c r="H891" s="44"/>
      <c r="I891" s="44"/>
      <c r="J891" s="45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38"/>
      <c r="AB891" s="44"/>
      <c r="AC891" s="44"/>
      <c r="AD891" s="44"/>
      <c r="AE891" s="44"/>
      <c r="AF891" s="44"/>
      <c r="AG891" s="44"/>
      <c r="AH891" s="44"/>
      <c r="AI891" s="44"/>
      <c r="AJ891" s="46"/>
    </row>
    <row r="892">
      <c r="A892" s="40"/>
      <c r="B892" s="41"/>
      <c r="C892" s="47"/>
      <c r="D892" s="44"/>
      <c r="E892" s="44"/>
      <c r="F892" s="44"/>
      <c r="G892" s="44"/>
      <c r="H892" s="44"/>
      <c r="I892" s="44"/>
      <c r="J892" s="45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38"/>
      <c r="AB892" s="44"/>
      <c r="AC892" s="44"/>
      <c r="AD892" s="44"/>
      <c r="AE892" s="44"/>
      <c r="AF892" s="44"/>
      <c r="AG892" s="44"/>
      <c r="AH892" s="44"/>
      <c r="AI892" s="44"/>
      <c r="AJ892" s="46"/>
    </row>
    <row r="893">
      <c r="A893" s="40"/>
      <c r="B893" s="41"/>
      <c r="C893" s="47"/>
      <c r="D893" s="44"/>
      <c r="E893" s="44"/>
      <c r="F893" s="44"/>
      <c r="G893" s="44"/>
      <c r="H893" s="44"/>
      <c r="I893" s="44"/>
      <c r="J893" s="45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38"/>
      <c r="AB893" s="44"/>
      <c r="AC893" s="44"/>
      <c r="AD893" s="44"/>
      <c r="AE893" s="44"/>
      <c r="AF893" s="44"/>
      <c r="AG893" s="44"/>
      <c r="AH893" s="44"/>
      <c r="AI893" s="44"/>
      <c r="AJ893" s="46"/>
    </row>
    <row r="894">
      <c r="A894" s="40"/>
      <c r="B894" s="41"/>
      <c r="C894" s="47"/>
      <c r="D894" s="44"/>
      <c r="E894" s="44"/>
      <c r="F894" s="44"/>
      <c r="G894" s="44"/>
      <c r="H894" s="44"/>
      <c r="I894" s="44"/>
      <c r="J894" s="45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38"/>
      <c r="AB894" s="44"/>
      <c r="AC894" s="44"/>
      <c r="AD894" s="44"/>
      <c r="AE894" s="44"/>
      <c r="AF894" s="44"/>
      <c r="AG894" s="44"/>
      <c r="AH894" s="44"/>
      <c r="AI894" s="44"/>
      <c r="AJ894" s="46"/>
    </row>
    <row r="895">
      <c r="A895" s="40"/>
      <c r="B895" s="41"/>
      <c r="C895" s="47"/>
      <c r="D895" s="44"/>
      <c r="E895" s="44"/>
      <c r="F895" s="44"/>
      <c r="G895" s="44"/>
      <c r="H895" s="44"/>
      <c r="I895" s="44"/>
      <c r="J895" s="45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38"/>
      <c r="AB895" s="44"/>
      <c r="AC895" s="44"/>
      <c r="AD895" s="44"/>
      <c r="AE895" s="44"/>
      <c r="AF895" s="44"/>
      <c r="AG895" s="44"/>
      <c r="AH895" s="44"/>
      <c r="AI895" s="44"/>
      <c r="AJ895" s="46"/>
    </row>
    <row r="896">
      <c r="A896" s="40"/>
      <c r="B896" s="41"/>
      <c r="C896" s="47"/>
      <c r="D896" s="44"/>
      <c r="E896" s="44"/>
      <c r="F896" s="44"/>
      <c r="G896" s="44"/>
      <c r="H896" s="44"/>
      <c r="I896" s="44"/>
      <c r="J896" s="45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38"/>
      <c r="AB896" s="44"/>
      <c r="AC896" s="44"/>
      <c r="AD896" s="44"/>
      <c r="AE896" s="44"/>
      <c r="AF896" s="44"/>
      <c r="AG896" s="44"/>
      <c r="AH896" s="44"/>
      <c r="AI896" s="44"/>
      <c r="AJ896" s="46"/>
    </row>
    <row r="897">
      <c r="A897" s="40"/>
      <c r="B897" s="41"/>
      <c r="C897" s="47"/>
      <c r="D897" s="44"/>
      <c r="E897" s="44"/>
      <c r="F897" s="44"/>
      <c r="G897" s="44"/>
      <c r="H897" s="44"/>
      <c r="I897" s="44"/>
      <c r="J897" s="45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38"/>
      <c r="AB897" s="44"/>
      <c r="AC897" s="44"/>
      <c r="AD897" s="44"/>
      <c r="AE897" s="44"/>
      <c r="AF897" s="44"/>
      <c r="AG897" s="44"/>
      <c r="AH897" s="44"/>
      <c r="AI897" s="44"/>
      <c r="AJ897" s="46"/>
    </row>
    <row r="898">
      <c r="A898" s="40"/>
      <c r="B898" s="41"/>
      <c r="C898" s="47"/>
      <c r="D898" s="44"/>
      <c r="E898" s="44"/>
      <c r="F898" s="44"/>
      <c r="G898" s="44"/>
      <c r="H898" s="44"/>
      <c r="I898" s="44"/>
      <c r="J898" s="45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38"/>
      <c r="AB898" s="44"/>
      <c r="AC898" s="44"/>
      <c r="AD898" s="44"/>
      <c r="AE898" s="44"/>
      <c r="AF898" s="44"/>
      <c r="AG898" s="44"/>
      <c r="AH898" s="44"/>
      <c r="AI898" s="44"/>
      <c r="AJ898" s="46"/>
    </row>
    <row r="899">
      <c r="A899" s="40"/>
      <c r="B899" s="41"/>
      <c r="C899" s="47"/>
      <c r="D899" s="44"/>
      <c r="E899" s="44"/>
      <c r="F899" s="44"/>
      <c r="G899" s="44"/>
      <c r="H899" s="44"/>
      <c r="I899" s="44"/>
      <c r="J899" s="45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38"/>
      <c r="AB899" s="44"/>
      <c r="AC899" s="44"/>
      <c r="AD899" s="44"/>
      <c r="AE899" s="44"/>
      <c r="AF899" s="44"/>
      <c r="AG899" s="44"/>
      <c r="AH899" s="44"/>
      <c r="AI899" s="44"/>
      <c r="AJ899" s="46"/>
    </row>
    <row r="900">
      <c r="A900" s="40"/>
      <c r="B900" s="41"/>
      <c r="C900" s="47"/>
      <c r="D900" s="44"/>
      <c r="E900" s="44"/>
      <c r="F900" s="44"/>
      <c r="G900" s="44"/>
      <c r="H900" s="44"/>
      <c r="I900" s="44"/>
      <c r="J900" s="45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38"/>
      <c r="AB900" s="44"/>
      <c r="AC900" s="44"/>
      <c r="AD900" s="44"/>
      <c r="AE900" s="44"/>
      <c r="AF900" s="44"/>
      <c r="AG900" s="44"/>
      <c r="AH900" s="44"/>
      <c r="AI900" s="44"/>
      <c r="AJ900" s="46"/>
    </row>
    <row r="901">
      <c r="A901" s="40"/>
      <c r="B901" s="41"/>
      <c r="C901" s="47"/>
      <c r="D901" s="44"/>
      <c r="E901" s="44"/>
      <c r="F901" s="44"/>
      <c r="G901" s="44"/>
      <c r="H901" s="44"/>
      <c r="I901" s="44"/>
      <c r="J901" s="45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38"/>
      <c r="AB901" s="44"/>
      <c r="AC901" s="44"/>
      <c r="AD901" s="44"/>
      <c r="AE901" s="44"/>
      <c r="AF901" s="44"/>
      <c r="AG901" s="44"/>
      <c r="AH901" s="44"/>
      <c r="AI901" s="44"/>
      <c r="AJ901" s="46"/>
    </row>
    <row r="902">
      <c r="A902" s="40"/>
      <c r="B902" s="41"/>
      <c r="C902" s="47"/>
      <c r="D902" s="44"/>
      <c r="E902" s="44"/>
      <c r="F902" s="44"/>
      <c r="G902" s="44"/>
      <c r="H902" s="44"/>
      <c r="I902" s="44"/>
      <c r="J902" s="45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38"/>
      <c r="AB902" s="44"/>
      <c r="AC902" s="44"/>
      <c r="AD902" s="44"/>
      <c r="AE902" s="44"/>
      <c r="AF902" s="44"/>
      <c r="AG902" s="44"/>
      <c r="AH902" s="44"/>
      <c r="AI902" s="44"/>
      <c r="AJ902" s="46"/>
    </row>
    <row r="903">
      <c r="A903" s="40"/>
      <c r="B903" s="41"/>
      <c r="C903" s="47"/>
      <c r="D903" s="44"/>
      <c r="E903" s="44"/>
      <c r="F903" s="44"/>
      <c r="G903" s="44"/>
      <c r="H903" s="44"/>
      <c r="I903" s="44"/>
      <c r="J903" s="45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38"/>
      <c r="AB903" s="44"/>
      <c r="AC903" s="44"/>
      <c r="AD903" s="44"/>
      <c r="AE903" s="44"/>
      <c r="AF903" s="44"/>
      <c r="AG903" s="44"/>
      <c r="AH903" s="44"/>
      <c r="AI903" s="44"/>
      <c r="AJ903" s="46"/>
    </row>
    <row r="904">
      <c r="A904" s="40"/>
      <c r="B904" s="41"/>
      <c r="C904" s="47"/>
      <c r="D904" s="44"/>
      <c r="E904" s="44"/>
      <c r="F904" s="44"/>
      <c r="G904" s="44"/>
      <c r="H904" s="44"/>
      <c r="I904" s="44"/>
      <c r="J904" s="45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38"/>
      <c r="AB904" s="44"/>
      <c r="AC904" s="44"/>
      <c r="AD904" s="44"/>
      <c r="AE904" s="44"/>
      <c r="AF904" s="44"/>
      <c r="AG904" s="44"/>
      <c r="AH904" s="44"/>
      <c r="AI904" s="44"/>
      <c r="AJ904" s="46"/>
    </row>
    <row r="905">
      <c r="A905" s="40"/>
      <c r="B905" s="41"/>
      <c r="C905" s="47"/>
      <c r="D905" s="44"/>
      <c r="E905" s="44"/>
      <c r="F905" s="44"/>
      <c r="G905" s="44"/>
      <c r="H905" s="44"/>
      <c r="I905" s="44"/>
      <c r="J905" s="45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38"/>
      <c r="AB905" s="44"/>
      <c r="AC905" s="44"/>
      <c r="AD905" s="44"/>
      <c r="AE905" s="44"/>
      <c r="AF905" s="44"/>
      <c r="AG905" s="44"/>
      <c r="AH905" s="44"/>
      <c r="AI905" s="44"/>
      <c r="AJ905" s="46"/>
    </row>
    <row r="906">
      <c r="A906" s="40"/>
      <c r="B906" s="41"/>
      <c r="C906" s="47"/>
      <c r="D906" s="44"/>
      <c r="E906" s="44"/>
      <c r="F906" s="44"/>
      <c r="G906" s="44"/>
      <c r="H906" s="44"/>
      <c r="I906" s="44"/>
      <c r="J906" s="45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38"/>
      <c r="AB906" s="44"/>
      <c r="AC906" s="44"/>
      <c r="AD906" s="44"/>
      <c r="AE906" s="44"/>
      <c r="AF906" s="44"/>
      <c r="AG906" s="44"/>
      <c r="AH906" s="44"/>
      <c r="AI906" s="44"/>
      <c r="AJ906" s="46"/>
    </row>
    <row r="907">
      <c r="A907" s="40"/>
      <c r="B907" s="41"/>
      <c r="C907" s="47"/>
      <c r="D907" s="44"/>
      <c r="E907" s="44"/>
      <c r="F907" s="44"/>
      <c r="G907" s="44"/>
      <c r="H907" s="44"/>
      <c r="I907" s="44"/>
      <c r="J907" s="45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38"/>
      <c r="AB907" s="44"/>
      <c r="AC907" s="44"/>
      <c r="AD907" s="44"/>
      <c r="AE907" s="44"/>
      <c r="AF907" s="44"/>
      <c r="AG907" s="44"/>
      <c r="AH907" s="44"/>
      <c r="AI907" s="44"/>
      <c r="AJ907" s="46"/>
    </row>
    <row r="908">
      <c r="A908" s="40"/>
      <c r="B908" s="41"/>
      <c r="C908" s="47"/>
      <c r="D908" s="44"/>
      <c r="E908" s="44"/>
      <c r="F908" s="44"/>
      <c r="G908" s="44"/>
      <c r="H908" s="44"/>
      <c r="I908" s="44"/>
      <c r="J908" s="45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38"/>
      <c r="AB908" s="44"/>
      <c r="AC908" s="44"/>
      <c r="AD908" s="44"/>
      <c r="AE908" s="44"/>
      <c r="AF908" s="44"/>
      <c r="AG908" s="44"/>
      <c r="AH908" s="44"/>
      <c r="AI908" s="44"/>
      <c r="AJ908" s="46"/>
    </row>
    <row r="909">
      <c r="A909" s="40"/>
      <c r="B909" s="41"/>
      <c r="C909" s="47"/>
      <c r="D909" s="44"/>
      <c r="E909" s="44"/>
      <c r="F909" s="44"/>
      <c r="G909" s="44"/>
      <c r="H909" s="44"/>
      <c r="I909" s="44"/>
      <c r="J909" s="45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38"/>
      <c r="AB909" s="44"/>
      <c r="AC909" s="44"/>
      <c r="AD909" s="44"/>
      <c r="AE909" s="44"/>
      <c r="AF909" s="44"/>
      <c r="AG909" s="44"/>
      <c r="AH909" s="44"/>
      <c r="AI909" s="44"/>
      <c r="AJ909" s="46"/>
    </row>
    <row r="910">
      <c r="A910" s="40"/>
      <c r="B910" s="41"/>
      <c r="C910" s="47"/>
      <c r="D910" s="44"/>
      <c r="E910" s="44"/>
      <c r="F910" s="44"/>
      <c r="G910" s="44"/>
      <c r="H910" s="44"/>
      <c r="I910" s="44"/>
      <c r="J910" s="45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38"/>
      <c r="AB910" s="44"/>
      <c r="AC910" s="44"/>
      <c r="AD910" s="44"/>
      <c r="AE910" s="44"/>
      <c r="AF910" s="44"/>
      <c r="AG910" s="44"/>
      <c r="AH910" s="44"/>
      <c r="AI910" s="44"/>
      <c r="AJ910" s="46"/>
    </row>
    <row r="911">
      <c r="A911" s="40"/>
      <c r="B911" s="41"/>
      <c r="C911" s="47"/>
      <c r="D911" s="44"/>
      <c r="E911" s="44"/>
      <c r="F911" s="44"/>
      <c r="G911" s="44"/>
      <c r="H911" s="44"/>
      <c r="I911" s="44"/>
      <c r="J911" s="45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38"/>
      <c r="AB911" s="44"/>
      <c r="AC911" s="44"/>
      <c r="AD911" s="44"/>
      <c r="AE911" s="44"/>
      <c r="AF911" s="44"/>
      <c r="AG911" s="44"/>
      <c r="AH911" s="44"/>
      <c r="AI911" s="44"/>
      <c r="AJ911" s="46"/>
    </row>
    <row r="912">
      <c r="A912" s="40"/>
      <c r="B912" s="41"/>
      <c r="C912" s="47"/>
      <c r="D912" s="44"/>
      <c r="E912" s="44"/>
      <c r="F912" s="44"/>
      <c r="G912" s="44"/>
      <c r="H912" s="44"/>
      <c r="I912" s="44"/>
      <c r="J912" s="45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38"/>
      <c r="AB912" s="44"/>
      <c r="AC912" s="44"/>
      <c r="AD912" s="44"/>
      <c r="AE912" s="44"/>
      <c r="AF912" s="44"/>
      <c r="AG912" s="44"/>
      <c r="AH912" s="44"/>
      <c r="AI912" s="44"/>
      <c r="AJ912" s="46"/>
    </row>
    <row r="913">
      <c r="A913" s="40"/>
      <c r="B913" s="41"/>
      <c r="C913" s="47"/>
      <c r="D913" s="44"/>
      <c r="E913" s="44"/>
      <c r="F913" s="44"/>
      <c r="G913" s="44"/>
      <c r="H913" s="44"/>
      <c r="I913" s="44"/>
      <c r="J913" s="45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38"/>
      <c r="AB913" s="44"/>
      <c r="AC913" s="44"/>
      <c r="AD913" s="44"/>
      <c r="AE913" s="44"/>
      <c r="AF913" s="44"/>
      <c r="AG913" s="44"/>
      <c r="AH913" s="44"/>
      <c r="AI913" s="44"/>
      <c r="AJ913" s="46"/>
    </row>
    <row r="914">
      <c r="A914" s="40"/>
      <c r="B914" s="41"/>
      <c r="C914" s="47"/>
      <c r="D914" s="44"/>
      <c r="E914" s="44"/>
      <c r="F914" s="44"/>
      <c r="G914" s="44"/>
      <c r="H914" s="44"/>
      <c r="I914" s="44"/>
      <c r="J914" s="45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38"/>
      <c r="AB914" s="44"/>
      <c r="AC914" s="44"/>
      <c r="AD914" s="44"/>
      <c r="AE914" s="44"/>
      <c r="AF914" s="44"/>
      <c r="AG914" s="44"/>
      <c r="AH914" s="44"/>
      <c r="AI914" s="44"/>
      <c r="AJ914" s="46"/>
    </row>
    <row r="915">
      <c r="A915" s="40"/>
      <c r="B915" s="41"/>
      <c r="C915" s="47"/>
      <c r="D915" s="44"/>
      <c r="E915" s="44"/>
      <c r="F915" s="44"/>
      <c r="G915" s="44"/>
      <c r="H915" s="44"/>
      <c r="I915" s="44"/>
      <c r="J915" s="45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38"/>
      <c r="AB915" s="44"/>
      <c r="AC915" s="44"/>
      <c r="AD915" s="44"/>
      <c r="AE915" s="44"/>
      <c r="AF915" s="44"/>
      <c r="AG915" s="44"/>
      <c r="AH915" s="44"/>
      <c r="AI915" s="44"/>
      <c r="AJ915" s="46"/>
    </row>
    <row r="916">
      <c r="A916" s="40"/>
      <c r="B916" s="41"/>
      <c r="C916" s="47"/>
      <c r="D916" s="44"/>
      <c r="E916" s="44"/>
      <c r="F916" s="44"/>
      <c r="G916" s="44"/>
      <c r="H916" s="44"/>
      <c r="I916" s="44"/>
      <c r="J916" s="45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38"/>
      <c r="AB916" s="44"/>
      <c r="AC916" s="44"/>
      <c r="AD916" s="44"/>
      <c r="AE916" s="44"/>
      <c r="AF916" s="44"/>
      <c r="AG916" s="44"/>
      <c r="AH916" s="44"/>
      <c r="AI916" s="44"/>
      <c r="AJ916" s="46"/>
    </row>
    <row r="917">
      <c r="A917" s="40"/>
      <c r="B917" s="41"/>
      <c r="C917" s="47"/>
      <c r="D917" s="44"/>
      <c r="E917" s="44"/>
      <c r="F917" s="44"/>
      <c r="G917" s="44"/>
      <c r="H917" s="44"/>
      <c r="I917" s="44"/>
      <c r="J917" s="45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38"/>
      <c r="AB917" s="44"/>
      <c r="AC917" s="44"/>
      <c r="AD917" s="44"/>
      <c r="AE917" s="44"/>
      <c r="AF917" s="44"/>
      <c r="AG917" s="44"/>
      <c r="AH917" s="44"/>
      <c r="AI917" s="44"/>
      <c r="AJ917" s="46"/>
    </row>
    <row r="918">
      <c r="A918" s="40"/>
      <c r="B918" s="41"/>
      <c r="C918" s="47"/>
      <c r="D918" s="44"/>
      <c r="E918" s="44"/>
      <c r="F918" s="44"/>
      <c r="G918" s="44"/>
      <c r="H918" s="44"/>
      <c r="I918" s="44"/>
      <c r="J918" s="45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38"/>
      <c r="AB918" s="44"/>
      <c r="AC918" s="44"/>
      <c r="AD918" s="44"/>
      <c r="AE918" s="44"/>
      <c r="AF918" s="44"/>
      <c r="AG918" s="44"/>
      <c r="AH918" s="44"/>
      <c r="AI918" s="44"/>
      <c r="AJ918" s="46"/>
    </row>
    <row r="919">
      <c r="A919" s="40"/>
      <c r="B919" s="41"/>
      <c r="C919" s="47"/>
      <c r="D919" s="44"/>
      <c r="E919" s="44"/>
      <c r="F919" s="44"/>
      <c r="G919" s="44"/>
      <c r="H919" s="44"/>
      <c r="I919" s="44"/>
      <c r="J919" s="45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38"/>
      <c r="AB919" s="44"/>
      <c r="AC919" s="44"/>
      <c r="AD919" s="44"/>
      <c r="AE919" s="44"/>
      <c r="AF919" s="44"/>
      <c r="AG919" s="44"/>
      <c r="AH919" s="44"/>
      <c r="AI919" s="44"/>
      <c r="AJ919" s="46"/>
    </row>
    <row r="920">
      <c r="A920" s="40"/>
      <c r="B920" s="41"/>
      <c r="C920" s="47"/>
      <c r="D920" s="44"/>
      <c r="E920" s="44"/>
      <c r="F920" s="44"/>
      <c r="G920" s="44"/>
      <c r="H920" s="44"/>
      <c r="I920" s="44"/>
      <c r="J920" s="45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38"/>
      <c r="AB920" s="44"/>
      <c r="AC920" s="44"/>
      <c r="AD920" s="44"/>
      <c r="AE920" s="44"/>
      <c r="AF920" s="44"/>
      <c r="AG920" s="44"/>
      <c r="AH920" s="44"/>
      <c r="AI920" s="44"/>
      <c r="AJ920" s="46"/>
    </row>
    <row r="921">
      <c r="A921" s="40"/>
      <c r="B921" s="41"/>
      <c r="C921" s="47"/>
      <c r="D921" s="44"/>
      <c r="E921" s="44"/>
      <c r="F921" s="44"/>
      <c r="G921" s="44"/>
      <c r="H921" s="44"/>
      <c r="I921" s="44"/>
      <c r="J921" s="45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38"/>
      <c r="AB921" s="44"/>
      <c r="AC921" s="44"/>
      <c r="AD921" s="44"/>
      <c r="AE921" s="44"/>
      <c r="AF921" s="44"/>
      <c r="AG921" s="44"/>
      <c r="AH921" s="44"/>
      <c r="AI921" s="44"/>
      <c r="AJ921" s="46"/>
    </row>
    <row r="922">
      <c r="A922" s="40"/>
      <c r="B922" s="41"/>
      <c r="C922" s="47"/>
      <c r="D922" s="44"/>
      <c r="E922" s="44"/>
      <c r="F922" s="44"/>
      <c r="G922" s="44"/>
      <c r="H922" s="44"/>
      <c r="I922" s="44"/>
      <c r="J922" s="45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38"/>
      <c r="AB922" s="44"/>
      <c r="AC922" s="44"/>
      <c r="AD922" s="44"/>
      <c r="AE922" s="44"/>
      <c r="AF922" s="44"/>
      <c r="AG922" s="44"/>
      <c r="AH922" s="44"/>
      <c r="AI922" s="44"/>
      <c r="AJ922" s="46"/>
    </row>
    <row r="923">
      <c r="A923" s="40"/>
      <c r="B923" s="41"/>
      <c r="C923" s="47"/>
      <c r="D923" s="44"/>
      <c r="E923" s="44"/>
      <c r="F923" s="44"/>
      <c r="G923" s="44"/>
      <c r="H923" s="44"/>
      <c r="I923" s="44"/>
      <c r="J923" s="45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38"/>
      <c r="AB923" s="44"/>
      <c r="AC923" s="44"/>
      <c r="AD923" s="44"/>
      <c r="AE923" s="44"/>
      <c r="AF923" s="44"/>
      <c r="AG923" s="44"/>
      <c r="AH923" s="44"/>
      <c r="AI923" s="44"/>
      <c r="AJ923" s="46"/>
    </row>
    <row r="924">
      <c r="A924" s="40"/>
      <c r="B924" s="41"/>
      <c r="C924" s="47"/>
      <c r="D924" s="44"/>
      <c r="E924" s="44"/>
      <c r="F924" s="44"/>
      <c r="G924" s="44"/>
      <c r="H924" s="44"/>
      <c r="I924" s="44"/>
      <c r="J924" s="45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38"/>
      <c r="AB924" s="44"/>
      <c r="AC924" s="44"/>
      <c r="AD924" s="44"/>
      <c r="AE924" s="44"/>
      <c r="AF924" s="44"/>
      <c r="AG924" s="44"/>
      <c r="AH924" s="44"/>
      <c r="AI924" s="44"/>
      <c r="AJ924" s="46"/>
    </row>
    <row r="925">
      <c r="A925" s="40"/>
      <c r="B925" s="41"/>
      <c r="C925" s="47"/>
      <c r="D925" s="44"/>
      <c r="E925" s="44"/>
      <c r="F925" s="44"/>
      <c r="G925" s="44"/>
      <c r="H925" s="44"/>
      <c r="I925" s="44"/>
      <c r="J925" s="45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38"/>
      <c r="AB925" s="44"/>
      <c r="AC925" s="44"/>
      <c r="AD925" s="44"/>
      <c r="AE925" s="44"/>
      <c r="AF925" s="44"/>
      <c r="AG925" s="44"/>
      <c r="AH925" s="44"/>
      <c r="AI925" s="44"/>
      <c r="AJ925" s="46"/>
    </row>
    <row r="926">
      <c r="A926" s="40"/>
      <c r="B926" s="41"/>
      <c r="C926" s="47"/>
      <c r="D926" s="44"/>
      <c r="E926" s="44"/>
      <c r="F926" s="44"/>
      <c r="G926" s="44"/>
      <c r="H926" s="44"/>
      <c r="I926" s="44"/>
      <c r="J926" s="45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38"/>
      <c r="AB926" s="44"/>
      <c r="AC926" s="44"/>
      <c r="AD926" s="44"/>
      <c r="AE926" s="44"/>
      <c r="AF926" s="44"/>
      <c r="AG926" s="44"/>
      <c r="AH926" s="44"/>
      <c r="AI926" s="44"/>
      <c r="AJ926" s="46"/>
    </row>
    <row r="927">
      <c r="A927" s="40"/>
      <c r="B927" s="41"/>
      <c r="C927" s="47"/>
      <c r="D927" s="44"/>
      <c r="E927" s="44"/>
      <c r="F927" s="44"/>
      <c r="G927" s="44"/>
      <c r="H927" s="44"/>
      <c r="I927" s="44"/>
      <c r="J927" s="45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38"/>
      <c r="AB927" s="44"/>
      <c r="AC927" s="44"/>
      <c r="AD927" s="44"/>
      <c r="AE927" s="44"/>
      <c r="AF927" s="44"/>
      <c r="AG927" s="44"/>
      <c r="AH927" s="44"/>
      <c r="AI927" s="44"/>
      <c r="AJ927" s="46"/>
    </row>
    <row r="928">
      <c r="A928" s="40"/>
      <c r="B928" s="41"/>
      <c r="C928" s="47"/>
      <c r="D928" s="44"/>
      <c r="E928" s="44"/>
      <c r="F928" s="44"/>
      <c r="G928" s="44"/>
      <c r="H928" s="44"/>
      <c r="I928" s="44"/>
      <c r="J928" s="45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38"/>
      <c r="AB928" s="44"/>
      <c r="AC928" s="44"/>
      <c r="AD928" s="44"/>
      <c r="AE928" s="44"/>
      <c r="AF928" s="44"/>
      <c r="AG928" s="44"/>
      <c r="AH928" s="44"/>
      <c r="AI928" s="44"/>
      <c r="AJ928" s="46"/>
    </row>
    <row r="929">
      <c r="A929" s="40"/>
      <c r="B929" s="41"/>
      <c r="C929" s="47"/>
      <c r="D929" s="44"/>
      <c r="E929" s="44"/>
      <c r="F929" s="44"/>
      <c r="G929" s="44"/>
      <c r="H929" s="44"/>
      <c r="I929" s="44"/>
      <c r="J929" s="45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38"/>
      <c r="AB929" s="44"/>
      <c r="AC929" s="44"/>
      <c r="AD929" s="44"/>
      <c r="AE929" s="44"/>
      <c r="AF929" s="44"/>
      <c r="AG929" s="44"/>
      <c r="AH929" s="44"/>
      <c r="AI929" s="44"/>
      <c r="AJ929" s="46"/>
    </row>
    <row r="930">
      <c r="A930" s="40"/>
      <c r="B930" s="41"/>
      <c r="C930" s="47"/>
      <c r="D930" s="44"/>
      <c r="E930" s="44"/>
      <c r="F930" s="44"/>
      <c r="G930" s="44"/>
      <c r="H930" s="44"/>
      <c r="I930" s="44"/>
      <c r="J930" s="45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38"/>
      <c r="AB930" s="44"/>
      <c r="AC930" s="44"/>
      <c r="AD930" s="44"/>
      <c r="AE930" s="44"/>
      <c r="AF930" s="44"/>
      <c r="AG930" s="44"/>
      <c r="AH930" s="44"/>
      <c r="AI930" s="44"/>
      <c r="AJ930" s="46"/>
    </row>
    <row r="931">
      <c r="A931" s="40"/>
      <c r="B931" s="41"/>
      <c r="C931" s="47"/>
      <c r="D931" s="44"/>
      <c r="E931" s="44"/>
      <c r="F931" s="44"/>
      <c r="G931" s="44"/>
      <c r="H931" s="44"/>
      <c r="I931" s="44"/>
      <c r="J931" s="45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38"/>
      <c r="AB931" s="44"/>
      <c r="AC931" s="44"/>
      <c r="AD931" s="44"/>
      <c r="AE931" s="44"/>
      <c r="AF931" s="44"/>
      <c r="AG931" s="44"/>
      <c r="AH931" s="44"/>
      <c r="AI931" s="44"/>
      <c r="AJ931" s="46"/>
    </row>
    <row r="932">
      <c r="A932" s="40"/>
      <c r="B932" s="41"/>
      <c r="C932" s="47"/>
      <c r="D932" s="44"/>
      <c r="E932" s="44"/>
      <c r="F932" s="44"/>
      <c r="G932" s="44"/>
      <c r="H932" s="44"/>
      <c r="I932" s="44"/>
      <c r="J932" s="45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38"/>
      <c r="AB932" s="44"/>
      <c r="AC932" s="44"/>
      <c r="AD932" s="44"/>
      <c r="AE932" s="44"/>
      <c r="AF932" s="44"/>
      <c r="AG932" s="44"/>
      <c r="AH932" s="44"/>
      <c r="AI932" s="44"/>
      <c r="AJ932" s="46"/>
    </row>
    <row r="933">
      <c r="A933" s="40"/>
      <c r="B933" s="41"/>
      <c r="C933" s="47"/>
      <c r="D933" s="44"/>
      <c r="E933" s="44"/>
      <c r="F933" s="44"/>
      <c r="G933" s="44"/>
      <c r="H933" s="44"/>
      <c r="I933" s="44"/>
      <c r="J933" s="45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38"/>
      <c r="AB933" s="44"/>
      <c r="AC933" s="44"/>
      <c r="AD933" s="44"/>
      <c r="AE933" s="44"/>
      <c r="AF933" s="44"/>
      <c r="AG933" s="44"/>
      <c r="AH933" s="44"/>
      <c r="AI933" s="44"/>
      <c r="AJ933" s="46"/>
    </row>
    <row r="934">
      <c r="A934" s="40"/>
      <c r="B934" s="41"/>
      <c r="C934" s="47"/>
      <c r="D934" s="44"/>
      <c r="E934" s="44"/>
      <c r="F934" s="44"/>
      <c r="G934" s="44"/>
      <c r="H934" s="44"/>
      <c r="I934" s="44"/>
      <c r="J934" s="45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38"/>
      <c r="AB934" s="44"/>
      <c r="AC934" s="44"/>
      <c r="AD934" s="44"/>
      <c r="AE934" s="44"/>
      <c r="AF934" s="44"/>
      <c r="AG934" s="44"/>
      <c r="AH934" s="44"/>
      <c r="AI934" s="44"/>
      <c r="AJ934" s="46"/>
    </row>
    <row r="935">
      <c r="A935" s="40"/>
      <c r="B935" s="41"/>
      <c r="C935" s="47"/>
      <c r="D935" s="44"/>
      <c r="E935" s="44"/>
      <c r="F935" s="44"/>
      <c r="G935" s="44"/>
      <c r="H935" s="44"/>
      <c r="I935" s="44"/>
      <c r="J935" s="45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38"/>
      <c r="AB935" s="44"/>
      <c r="AC935" s="44"/>
      <c r="AD935" s="44"/>
      <c r="AE935" s="44"/>
      <c r="AF935" s="44"/>
      <c r="AG935" s="44"/>
      <c r="AH935" s="44"/>
      <c r="AI935" s="44"/>
      <c r="AJ935" s="46"/>
    </row>
    <row r="936">
      <c r="A936" s="40"/>
      <c r="B936" s="41"/>
      <c r="C936" s="47"/>
      <c r="D936" s="44"/>
      <c r="E936" s="44"/>
      <c r="F936" s="44"/>
      <c r="G936" s="44"/>
      <c r="H936" s="44"/>
      <c r="I936" s="44"/>
      <c r="J936" s="45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38"/>
      <c r="AB936" s="44"/>
      <c r="AC936" s="44"/>
      <c r="AD936" s="44"/>
      <c r="AE936" s="44"/>
      <c r="AF936" s="44"/>
      <c r="AG936" s="44"/>
      <c r="AH936" s="44"/>
      <c r="AI936" s="44"/>
      <c r="AJ936" s="46"/>
    </row>
    <row r="937">
      <c r="A937" s="40"/>
      <c r="B937" s="41"/>
      <c r="C937" s="47"/>
      <c r="D937" s="44"/>
      <c r="E937" s="44"/>
      <c r="F937" s="44"/>
      <c r="G937" s="44"/>
      <c r="H937" s="44"/>
      <c r="I937" s="44"/>
      <c r="J937" s="45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38"/>
      <c r="AB937" s="44"/>
      <c r="AC937" s="44"/>
      <c r="AD937" s="44"/>
      <c r="AE937" s="44"/>
      <c r="AF937" s="44"/>
      <c r="AG937" s="44"/>
      <c r="AH937" s="44"/>
      <c r="AI937" s="44"/>
      <c r="AJ937" s="46"/>
    </row>
    <row r="938">
      <c r="A938" s="40"/>
      <c r="B938" s="41"/>
      <c r="C938" s="47"/>
      <c r="D938" s="44"/>
      <c r="E938" s="44"/>
      <c r="F938" s="44"/>
      <c r="G938" s="44"/>
      <c r="H938" s="44"/>
      <c r="I938" s="44"/>
      <c r="J938" s="45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38"/>
      <c r="AB938" s="44"/>
      <c r="AC938" s="44"/>
      <c r="AD938" s="44"/>
      <c r="AE938" s="44"/>
      <c r="AF938" s="44"/>
      <c r="AG938" s="44"/>
      <c r="AH938" s="44"/>
      <c r="AI938" s="44"/>
      <c r="AJ938" s="46"/>
    </row>
    <row r="939">
      <c r="A939" s="40"/>
      <c r="B939" s="41"/>
      <c r="C939" s="47"/>
      <c r="D939" s="44"/>
      <c r="E939" s="44"/>
      <c r="F939" s="44"/>
      <c r="G939" s="44"/>
      <c r="H939" s="44"/>
      <c r="I939" s="44"/>
      <c r="J939" s="45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38"/>
      <c r="AB939" s="44"/>
      <c r="AC939" s="44"/>
      <c r="AD939" s="44"/>
      <c r="AE939" s="44"/>
      <c r="AF939" s="44"/>
      <c r="AG939" s="44"/>
      <c r="AH939" s="44"/>
      <c r="AI939" s="44"/>
      <c r="AJ939" s="46"/>
    </row>
    <row r="940">
      <c r="A940" s="40"/>
      <c r="B940" s="41"/>
      <c r="C940" s="47"/>
      <c r="D940" s="44"/>
      <c r="E940" s="44"/>
      <c r="F940" s="44"/>
      <c r="G940" s="44"/>
      <c r="H940" s="44"/>
      <c r="I940" s="44"/>
      <c r="J940" s="45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38"/>
      <c r="AB940" s="44"/>
      <c r="AC940" s="44"/>
      <c r="AD940" s="44"/>
      <c r="AE940" s="44"/>
      <c r="AF940" s="44"/>
      <c r="AG940" s="44"/>
      <c r="AH940" s="44"/>
      <c r="AI940" s="44"/>
      <c r="AJ940" s="46"/>
    </row>
    <row r="941">
      <c r="A941" s="40"/>
      <c r="B941" s="41"/>
      <c r="C941" s="47"/>
      <c r="D941" s="44"/>
      <c r="E941" s="44"/>
      <c r="F941" s="44"/>
      <c r="G941" s="44"/>
      <c r="H941" s="44"/>
      <c r="I941" s="44"/>
      <c r="J941" s="45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38"/>
      <c r="AB941" s="44"/>
      <c r="AC941" s="44"/>
      <c r="AD941" s="44"/>
      <c r="AE941" s="44"/>
      <c r="AF941" s="44"/>
      <c r="AG941" s="44"/>
      <c r="AH941" s="44"/>
      <c r="AI941" s="44"/>
      <c r="AJ941" s="46"/>
    </row>
    <row r="942">
      <c r="A942" s="40"/>
      <c r="B942" s="41"/>
      <c r="C942" s="47"/>
      <c r="D942" s="44"/>
      <c r="E942" s="44"/>
      <c r="F942" s="44"/>
      <c r="G942" s="44"/>
      <c r="H942" s="44"/>
      <c r="I942" s="44"/>
      <c r="J942" s="45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38"/>
      <c r="AB942" s="44"/>
      <c r="AC942" s="44"/>
      <c r="AD942" s="44"/>
      <c r="AE942" s="44"/>
      <c r="AF942" s="44"/>
      <c r="AG942" s="44"/>
      <c r="AH942" s="44"/>
      <c r="AI942" s="44"/>
      <c r="AJ942" s="46"/>
    </row>
    <row r="943">
      <c r="A943" s="40"/>
      <c r="B943" s="41"/>
      <c r="C943" s="47"/>
      <c r="D943" s="44"/>
      <c r="E943" s="44"/>
      <c r="F943" s="44"/>
      <c r="G943" s="44"/>
      <c r="H943" s="44"/>
      <c r="I943" s="44"/>
      <c r="J943" s="45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38"/>
      <c r="AB943" s="44"/>
      <c r="AC943" s="44"/>
      <c r="AD943" s="44"/>
      <c r="AE943" s="44"/>
      <c r="AF943" s="44"/>
      <c r="AG943" s="44"/>
      <c r="AH943" s="44"/>
      <c r="AI943" s="44"/>
      <c r="AJ943" s="46"/>
    </row>
    <row r="944">
      <c r="A944" s="40"/>
      <c r="B944" s="41"/>
      <c r="C944" s="47"/>
      <c r="D944" s="44"/>
      <c r="E944" s="44"/>
      <c r="F944" s="44"/>
      <c r="G944" s="44"/>
      <c r="H944" s="44"/>
      <c r="I944" s="44"/>
      <c r="J944" s="45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38"/>
      <c r="AB944" s="44"/>
      <c r="AC944" s="44"/>
      <c r="AD944" s="44"/>
      <c r="AE944" s="44"/>
      <c r="AF944" s="44"/>
      <c r="AG944" s="44"/>
      <c r="AH944" s="44"/>
      <c r="AI944" s="44"/>
      <c r="AJ944" s="46"/>
    </row>
    <row r="945">
      <c r="A945" s="40"/>
      <c r="B945" s="41"/>
      <c r="C945" s="47"/>
      <c r="D945" s="44"/>
      <c r="E945" s="44"/>
      <c r="F945" s="44"/>
      <c r="G945" s="44"/>
      <c r="H945" s="44"/>
      <c r="I945" s="44"/>
      <c r="J945" s="45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38"/>
      <c r="AB945" s="44"/>
      <c r="AC945" s="44"/>
      <c r="AD945" s="44"/>
      <c r="AE945" s="44"/>
      <c r="AF945" s="44"/>
      <c r="AG945" s="44"/>
      <c r="AH945" s="44"/>
      <c r="AI945" s="44"/>
      <c r="AJ945" s="46"/>
    </row>
    <row r="946">
      <c r="A946" s="40"/>
      <c r="B946" s="41"/>
      <c r="C946" s="47"/>
      <c r="D946" s="44"/>
      <c r="E946" s="44"/>
      <c r="F946" s="44"/>
      <c r="G946" s="44"/>
      <c r="H946" s="44"/>
      <c r="I946" s="44"/>
      <c r="J946" s="45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38"/>
      <c r="AB946" s="44"/>
      <c r="AC946" s="44"/>
      <c r="AD946" s="44"/>
      <c r="AE946" s="44"/>
      <c r="AF946" s="44"/>
      <c r="AG946" s="44"/>
      <c r="AH946" s="44"/>
      <c r="AI946" s="44"/>
      <c r="AJ946" s="46"/>
    </row>
    <row r="947">
      <c r="A947" s="40"/>
      <c r="B947" s="41"/>
      <c r="C947" s="47"/>
      <c r="D947" s="44"/>
      <c r="E947" s="44"/>
      <c r="F947" s="44"/>
      <c r="G947" s="44"/>
      <c r="H947" s="44"/>
      <c r="I947" s="44"/>
      <c r="J947" s="45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38"/>
      <c r="AB947" s="44"/>
      <c r="AC947" s="44"/>
      <c r="AD947" s="44"/>
      <c r="AE947" s="44"/>
      <c r="AF947" s="44"/>
      <c r="AG947" s="44"/>
      <c r="AH947" s="44"/>
      <c r="AI947" s="44"/>
      <c r="AJ947" s="46"/>
    </row>
    <row r="948">
      <c r="A948" s="40"/>
      <c r="B948" s="41"/>
      <c r="C948" s="47"/>
      <c r="D948" s="44"/>
      <c r="E948" s="44"/>
      <c r="F948" s="44"/>
      <c r="G948" s="44"/>
      <c r="H948" s="44"/>
      <c r="I948" s="44"/>
      <c r="J948" s="45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38"/>
      <c r="AB948" s="44"/>
      <c r="AC948" s="44"/>
      <c r="AD948" s="44"/>
      <c r="AE948" s="44"/>
      <c r="AF948" s="44"/>
      <c r="AG948" s="44"/>
      <c r="AH948" s="44"/>
      <c r="AI948" s="44"/>
      <c r="AJ948" s="46"/>
    </row>
    <row r="949">
      <c r="A949" s="40"/>
      <c r="B949" s="41"/>
      <c r="C949" s="47"/>
      <c r="D949" s="44"/>
      <c r="E949" s="44"/>
      <c r="F949" s="44"/>
      <c r="G949" s="44"/>
      <c r="H949" s="44"/>
      <c r="I949" s="44"/>
      <c r="J949" s="45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38"/>
      <c r="AB949" s="44"/>
      <c r="AC949" s="44"/>
      <c r="AD949" s="44"/>
      <c r="AE949" s="44"/>
      <c r="AF949" s="44"/>
      <c r="AG949" s="44"/>
      <c r="AH949" s="44"/>
      <c r="AI949" s="44"/>
      <c r="AJ949" s="46"/>
    </row>
    <row r="950">
      <c r="A950" s="40"/>
      <c r="B950" s="41"/>
      <c r="C950" s="47"/>
      <c r="D950" s="44"/>
      <c r="E950" s="44"/>
      <c r="F950" s="44"/>
      <c r="G950" s="44"/>
      <c r="H950" s="44"/>
      <c r="I950" s="44"/>
      <c r="J950" s="45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38"/>
      <c r="AB950" s="44"/>
      <c r="AC950" s="44"/>
      <c r="AD950" s="44"/>
      <c r="AE950" s="44"/>
      <c r="AF950" s="44"/>
      <c r="AG950" s="44"/>
      <c r="AH950" s="44"/>
      <c r="AI950" s="44"/>
      <c r="AJ950" s="46"/>
    </row>
    <row r="951">
      <c r="A951" s="40"/>
      <c r="B951" s="41"/>
      <c r="C951" s="47"/>
      <c r="D951" s="44"/>
      <c r="E951" s="44"/>
      <c r="F951" s="44"/>
      <c r="G951" s="44"/>
      <c r="H951" s="44"/>
      <c r="I951" s="44"/>
      <c r="J951" s="45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38"/>
      <c r="AB951" s="44"/>
      <c r="AC951" s="44"/>
      <c r="AD951" s="44"/>
      <c r="AE951" s="44"/>
      <c r="AF951" s="44"/>
      <c r="AG951" s="44"/>
      <c r="AH951" s="44"/>
      <c r="AI951" s="44"/>
      <c r="AJ951" s="46"/>
    </row>
    <row r="952">
      <c r="A952" s="40"/>
      <c r="B952" s="41"/>
      <c r="C952" s="47"/>
      <c r="D952" s="44"/>
      <c r="E952" s="44"/>
      <c r="F952" s="44"/>
      <c r="G952" s="44"/>
      <c r="H952" s="44"/>
      <c r="I952" s="44"/>
      <c r="J952" s="45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38"/>
      <c r="AB952" s="44"/>
      <c r="AC952" s="44"/>
      <c r="AD952" s="44"/>
      <c r="AE952" s="44"/>
      <c r="AF952" s="44"/>
      <c r="AG952" s="44"/>
      <c r="AH952" s="44"/>
      <c r="AI952" s="44"/>
      <c r="AJ952" s="46"/>
    </row>
    <row r="953">
      <c r="A953" s="40"/>
      <c r="B953" s="41"/>
      <c r="C953" s="47"/>
      <c r="D953" s="44"/>
      <c r="E953" s="44"/>
      <c r="F953" s="44"/>
      <c r="G953" s="44"/>
      <c r="H953" s="44"/>
      <c r="I953" s="44"/>
      <c r="J953" s="45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38"/>
      <c r="AB953" s="44"/>
      <c r="AC953" s="44"/>
      <c r="AD953" s="44"/>
      <c r="AE953" s="44"/>
      <c r="AF953" s="44"/>
      <c r="AG953" s="44"/>
      <c r="AH953" s="44"/>
      <c r="AI953" s="44"/>
      <c r="AJ953" s="46"/>
    </row>
    <row r="954">
      <c r="A954" s="40"/>
      <c r="B954" s="41"/>
      <c r="C954" s="47"/>
      <c r="D954" s="44"/>
      <c r="E954" s="44"/>
      <c r="F954" s="44"/>
      <c r="G954" s="44"/>
      <c r="H954" s="44"/>
      <c r="I954" s="44"/>
      <c r="J954" s="45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38"/>
      <c r="AB954" s="44"/>
      <c r="AC954" s="44"/>
      <c r="AD954" s="44"/>
      <c r="AE954" s="44"/>
      <c r="AF954" s="44"/>
      <c r="AG954" s="44"/>
      <c r="AH954" s="44"/>
      <c r="AI954" s="44"/>
      <c r="AJ954" s="46"/>
    </row>
    <row r="955">
      <c r="A955" s="40"/>
      <c r="B955" s="41"/>
      <c r="C955" s="47"/>
      <c r="D955" s="44"/>
      <c r="E955" s="44"/>
      <c r="F955" s="44"/>
      <c r="G955" s="44"/>
      <c r="H955" s="44"/>
      <c r="I955" s="44"/>
      <c r="J955" s="45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38"/>
      <c r="AB955" s="44"/>
      <c r="AC955" s="44"/>
      <c r="AD955" s="44"/>
      <c r="AE955" s="44"/>
      <c r="AF955" s="44"/>
      <c r="AG955" s="44"/>
      <c r="AH955" s="44"/>
      <c r="AI955" s="44"/>
      <c r="AJ955" s="46"/>
    </row>
    <row r="956">
      <c r="A956" s="40"/>
      <c r="B956" s="41"/>
      <c r="C956" s="47"/>
      <c r="D956" s="44"/>
      <c r="E956" s="44"/>
      <c r="F956" s="44"/>
      <c r="G956" s="44"/>
      <c r="H956" s="44"/>
      <c r="I956" s="44"/>
      <c r="J956" s="45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38"/>
      <c r="AB956" s="44"/>
      <c r="AC956" s="44"/>
      <c r="AD956" s="44"/>
      <c r="AE956" s="44"/>
      <c r="AF956" s="44"/>
      <c r="AG956" s="44"/>
      <c r="AH956" s="44"/>
      <c r="AI956" s="44"/>
      <c r="AJ956" s="46"/>
    </row>
    <row r="957">
      <c r="A957" s="40"/>
      <c r="B957" s="41"/>
      <c r="C957" s="47"/>
      <c r="D957" s="44"/>
      <c r="E957" s="44"/>
      <c r="F957" s="44"/>
      <c r="G957" s="44"/>
      <c r="H957" s="44"/>
      <c r="I957" s="44"/>
      <c r="J957" s="45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38"/>
      <c r="AB957" s="44"/>
      <c r="AC957" s="44"/>
      <c r="AD957" s="44"/>
      <c r="AE957" s="44"/>
      <c r="AF957" s="44"/>
      <c r="AG957" s="44"/>
      <c r="AH957" s="44"/>
      <c r="AI957" s="44"/>
      <c r="AJ957" s="46"/>
    </row>
    <row r="958">
      <c r="A958" s="40"/>
      <c r="B958" s="41"/>
      <c r="C958" s="47"/>
      <c r="D958" s="44"/>
      <c r="E958" s="44"/>
      <c r="F958" s="44"/>
      <c r="G958" s="44"/>
      <c r="H958" s="44"/>
      <c r="I958" s="44"/>
      <c r="J958" s="45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38"/>
      <c r="AB958" s="44"/>
      <c r="AC958" s="44"/>
      <c r="AD958" s="44"/>
      <c r="AE958" s="44"/>
      <c r="AF958" s="44"/>
      <c r="AG958" s="44"/>
      <c r="AH958" s="44"/>
      <c r="AI958" s="44"/>
      <c r="AJ958" s="46"/>
    </row>
    <row r="959">
      <c r="A959" s="40"/>
      <c r="B959" s="41"/>
      <c r="C959" s="47"/>
      <c r="D959" s="44"/>
      <c r="E959" s="44"/>
      <c r="F959" s="44"/>
      <c r="G959" s="44"/>
      <c r="H959" s="44"/>
      <c r="I959" s="44"/>
      <c r="J959" s="45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38"/>
      <c r="AB959" s="44"/>
      <c r="AC959" s="44"/>
      <c r="AD959" s="44"/>
      <c r="AE959" s="44"/>
      <c r="AF959" s="44"/>
      <c r="AG959" s="44"/>
      <c r="AH959" s="44"/>
      <c r="AI959" s="44"/>
      <c r="AJ959" s="46"/>
    </row>
    <row r="960">
      <c r="A960" s="40"/>
      <c r="B960" s="41"/>
      <c r="C960" s="47"/>
      <c r="D960" s="44"/>
      <c r="E960" s="44"/>
      <c r="F960" s="44"/>
      <c r="G960" s="44"/>
      <c r="H960" s="44"/>
      <c r="I960" s="44"/>
      <c r="J960" s="45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38"/>
      <c r="AB960" s="44"/>
      <c r="AC960" s="44"/>
      <c r="AD960" s="44"/>
      <c r="AE960" s="44"/>
      <c r="AF960" s="44"/>
      <c r="AG960" s="44"/>
      <c r="AH960" s="44"/>
      <c r="AI960" s="44"/>
      <c r="AJ960" s="46"/>
    </row>
    <row r="961">
      <c r="A961" s="40"/>
      <c r="B961" s="41"/>
      <c r="C961" s="47"/>
      <c r="D961" s="44"/>
      <c r="E961" s="44"/>
      <c r="F961" s="44"/>
      <c r="G961" s="44"/>
      <c r="H961" s="44"/>
      <c r="I961" s="44"/>
      <c r="J961" s="45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38"/>
      <c r="AB961" s="44"/>
      <c r="AC961" s="44"/>
      <c r="AD961" s="44"/>
      <c r="AE961" s="44"/>
      <c r="AF961" s="44"/>
      <c r="AG961" s="44"/>
      <c r="AH961" s="44"/>
      <c r="AI961" s="44"/>
      <c r="AJ961" s="46"/>
    </row>
    <row r="962">
      <c r="A962" s="40"/>
      <c r="B962" s="41"/>
      <c r="C962" s="47"/>
      <c r="D962" s="44"/>
      <c r="E962" s="44"/>
      <c r="F962" s="44"/>
      <c r="G962" s="44"/>
      <c r="H962" s="44"/>
      <c r="I962" s="44"/>
      <c r="J962" s="45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38"/>
      <c r="AB962" s="44"/>
      <c r="AC962" s="44"/>
      <c r="AD962" s="44"/>
      <c r="AE962" s="44"/>
      <c r="AF962" s="44"/>
      <c r="AG962" s="44"/>
      <c r="AH962" s="44"/>
      <c r="AI962" s="44"/>
      <c r="AJ962" s="46"/>
    </row>
    <row r="963">
      <c r="A963" s="40"/>
      <c r="B963" s="41"/>
      <c r="C963" s="47"/>
      <c r="D963" s="44"/>
      <c r="E963" s="44"/>
      <c r="F963" s="44"/>
      <c r="G963" s="44"/>
      <c r="H963" s="44"/>
      <c r="I963" s="44"/>
      <c r="J963" s="45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38"/>
      <c r="AB963" s="44"/>
      <c r="AC963" s="44"/>
      <c r="AD963" s="44"/>
      <c r="AE963" s="44"/>
      <c r="AF963" s="44"/>
      <c r="AG963" s="44"/>
      <c r="AH963" s="44"/>
      <c r="AI963" s="44"/>
      <c r="AJ963" s="46"/>
    </row>
    <row r="964">
      <c r="A964" s="40"/>
      <c r="B964" s="41"/>
      <c r="C964" s="47"/>
      <c r="D964" s="44"/>
      <c r="E964" s="44"/>
      <c r="F964" s="44"/>
      <c r="G964" s="44"/>
      <c r="H964" s="44"/>
      <c r="I964" s="44"/>
      <c r="J964" s="45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38"/>
      <c r="AB964" s="44"/>
      <c r="AC964" s="44"/>
      <c r="AD964" s="44"/>
      <c r="AE964" s="44"/>
      <c r="AF964" s="44"/>
      <c r="AG964" s="44"/>
      <c r="AH964" s="44"/>
      <c r="AI964" s="44"/>
      <c r="AJ964" s="46"/>
    </row>
    <row r="965">
      <c r="A965" s="40"/>
      <c r="B965" s="41"/>
      <c r="C965" s="47"/>
      <c r="D965" s="44"/>
      <c r="E965" s="44"/>
      <c r="F965" s="44"/>
      <c r="G965" s="44"/>
      <c r="H965" s="44"/>
      <c r="I965" s="44"/>
      <c r="J965" s="45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38"/>
      <c r="AB965" s="44"/>
      <c r="AC965" s="44"/>
      <c r="AD965" s="44"/>
      <c r="AE965" s="44"/>
      <c r="AF965" s="44"/>
      <c r="AG965" s="44"/>
      <c r="AH965" s="44"/>
      <c r="AI965" s="44"/>
      <c r="AJ965" s="46"/>
    </row>
    <row r="966">
      <c r="A966" s="40"/>
      <c r="B966" s="41"/>
      <c r="C966" s="47"/>
      <c r="D966" s="44"/>
      <c r="E966" s="44"/>
      <c r="F966" s="44"/>
      <c r="G966" s="44"/>
      <c r="H966" s="44"/>
      <c r="I966" s="44"/>
      <c r="J966" s="45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38"/>
      <c r="AB966" s="44"/>
      <c r="AC966" s="44"/>
      <c r="AD966" s="44"/>
      <c r="AE966" s="44"/>
      <c r="AF966" s="44"/>
      <c r="AG966" s="44"/>
      <c r="AH966" s="44"/>
      <c r="AI966" s="44"/>
      <c r="AJ966" s="46"/>
    </row>
    <row r="967">
      <c r="A967" s="40"/>
      <c r="B967" s="41"/>
      <c r="C967" s="47"/>
      <c r="D967" s="44"/>
      <c r="E967" s="44"/>
      <c r="F967" s="44"/>
      <c r="G967" s="44"/>
      <c r="H967" s="44"/>
      <c r="I967" s="44"/>
      <c r="J967" s="45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38"/>
      <c r="AB967" s="44"/>
      <c r="AC967" s="44"/>
      <c r="AD967" s="44"/>
      <c r="AE967" s="44"/>
      <c r="AF967" s="44"/>
      <c r="AG967" s="44"/>
      <c r="AH967" s="44"/>
      <c r="AI967" s="44"/>
      <c r="AJ967" s="46"/>
    </row>
    <row r="968">
      <c r="A968" s="40"/>
      <c r="B968" s="41"/>
      <c r="C968" s="47"/>
      <c r="D968" s="44"/>
      <c r="E968" s="44"/>
      <c r="F968" s="44"/>
      <c r="G968" s="44"/>
      <c r="H968" s="44"/>
      <c r="I968" s="44"/>
      <c r="J968" s="45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38"/>
      <c r="AB968" s="44"/>
      <c r="AC968" s="44"/>
      <c r="AD968" s="44"/>
      <c r="AE968" s="44"/>
      <c r="AF968" s="44"/>
      <c r="AG968" s="44"/>
      <c r="AH968" s="44"/>
      <c r="AI968" s="44"/>
      <c r="AJ968" s="46"/>
    </row>
    <row r="969">
      <c r="A969" s="40"/>
      <c r="B969" s="41"/>
      <c r="C969" s="47"/>
      <c r="D969" s="44"/>
      <c r="E969" s="44"/>
      <c r="F969" s="44"/>
      <c r="G969" s="44"/>
      <c r="H969" s="44"/>
      <c r="I969" s="44"/>
      <c r="J969" s="45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38"/>
      <c r="AB969" s="44"/>
      <c r="AC969" s="44"/>
      <c r="AD969" s="44"/>
      <c r="AE969" s="44"/>
      <c r="AF969" s="44"/>
      <c r="AG969" s="44"/>
      <c r="AH969" s="44"/>
      <c r="AI969" s="44"/>
      <c r="AJ969" s="46"/>
    </row>
    <row r="970">
      <c r="A970" s="40"/>
      <c r="B970" s="41"/>
      <c r="C970" s="47"/>
      <c r="D970" s="44"/>
      <c r="E970" s="44"/>
      <c r="F970" s="44"/>
      <c r="G970" s="44"/>
      <c r="H970" s="44"/>
      <c r="I970" s="44"/>
      <c r="J970" s="45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38"/>
      <c r="AB970" s="44"/>
      <c r="AC970" s="44"/>
      <c r="AD970" s="44"/>
      <c r="AE970" s="44"/>
      <c r="AF970" s="44"/>
      <c r="AG970" s="44"/>
      <c r="AH970" s="44"/>
      <c r="AI970" s="44"/>
      <c r="AJ970" s="46"/>
    </row>
    <row r="971">
      <c r="A971" s="40"/>
      <c r="B971" s="41"/>
      <c r="C971" s="47"/>
      <c r="D971" s="44"/>
      <c r="E971" s="44"/>
      <c r="F971" s="44"/>
      <c r="G971" s="44"/>
      <c r="H971" s="44"/>
      <c r="I971" s="44"/>
      <c r="J971" s="45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38"/>
      <c r="AB971" s="44"/>
      <c r="AC971" s="44"/>
      <c r="AD971" s="44"/>
      <c r="AE971" s="44"/>
      <c r="AF971" s="44"/>
      <c r="AG971" s="44"/>
      <c r="AH971" s="44"/>
      <c r="AI971" s="44"/>
      <c r="AJ971" s="46"/>
    </row>
    <row r="972">
      <c r="A972" s="40"/>
      <c r="B972" s="41"/>
      <c r="C972" s="47"/>
      <c r="D972" s="44"/>
      <c r="E972" s="44"/>
      <c r="F972" s="44"/>
      <c r="G972" s="44"/>
      <c r="H972" s="44"/>
      <c r="I972" s="44"/>
      <c r="J972" s="45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38"/>
      <c r="AB972" s="44"/>
      <c r="AC972" s="44"/>
      <c r="AD972" s="44"/>
      <c r="AE972" s="44"/>
      <c r="AF972" s="44"/>
      <c r="AG972" s="44"/>
      <c r="AH972" s="44"/>
      <c r="AI972" s="44"/>
      <c r="AJ972" s="46"/>
    </row>
    <row r="973">
      <c r="A973" s="40"/>
      <c r="B973" s="41"/>
      <c r="C973" s="47"/>
      <c r="D973" s="44"/>
      <c r="E973" s="44"/>
      <c r="F973" s="44"/>
      <c r="G973" s="44"/>
      <c r="H973" s="44"/>
      <c r="I973" s="44"/>
      <c r="J973" s="45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38"/>
      <c r="AB973" s="44"/>
      <c r="AC973" s="44"/>
      <c r="AD973" s="44"/>
      <c r="AE973" s="44"/>
      <c r="AF973" s="44"/>
      <c r="AG973" s="44"/>
      <c r="AH973" s="44"/>
      <c r="AI973" s="44"/>
      <c r="AJ973" s="46"/>
    </row>
    <row r="974">
      <c r="A974" s="40"/>
      <c r="B974" s="41"/>
      <c r="C974" s="47"/>
      <c r="D974" s="44"/>
      <c r="E974" s="44"/>
      <c r="F974" s="44"/>
      <c r="G974" s="44"/>
      <c r="H974" s="44"/>
      <c r="I974" s="44"/>
      <c r="J974" s="45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38"/>
      <c r="AB974" s="44"/>
      <c r="AC974" s="44"/>
      <c r="AD974" s="44"/>
      <c r="AE974" s="44"/>
      <c r="AF974" s="44"/>
      <c r="AG974" s="44"/>
      <c r="AH974" s="44"/>
      <c r="AI974" s="44"/>
      <c r="AJ974" s="46"/>
    </row>
    <row r="975">
      <c r="A975" s="40"/>
      <c r="B975" s="41"/>
      <c r="C975" s="47"/>
      <c r="D975" s="44"/>
      <c r="E975" s="44"/>
      <c r="F975" s="44"/>
      <c r="G975" s="44"/>
      <c r="H975" s="44"/>
      <c r="I975" s="44"/>
      <c r="J975" s="45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38"/>
      <c r="AB975" s="44"/>
      <c r="AC975" s="44"/>
      <c r="AD975" s="44"/>
      <c r="AE975" s="44"/>
      <c r="AF975" s="44"/>
      <c r="AG975" s="44"/>
      <c r="AH975" s="44"/>
      <c r="AI975" s="44"/>
      <c r="AJ975" s="46"/>
    </row>
    <row r="976">
      <c r="A976" s="40"/>
      <c r="B976" s="41"/>
      <c r="C976" s="47"/>
      <c r="D976" s="44"/>
      <c r="E976" s="44"/>
      <c r="F976" s="44"/>
      <c r="G976" s="44"/>
      <c r="H976" s="44"/>
      <c r="I976" s="44"/>
      <c r="J976" s="45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38"/>
      <c r="AB976" s="44"/>
      <c r="AC976" s="44"/>
      <c r="AD976" s="44"/>
      <c r="AE976" s="44"/>
      <c r="AF976" s="44"/>
      <c r="AG976" s="44"/>
      <c r="AH976" s="44"/>
      <c r="AI976" s="44"/>
      <c r="AJ976" s="46"/>
    </row>
    <row r="977">
      <c r="A977" s="40"/>
      <c r="B977" s="41"/>
      <c r="C977" s="47"/>
      <c r="D977" s="44"/>
      <c r="E977" s="44"/>
      <c r="F977" s="44"/>
      <c r="G977" s="44"/>
      <c r="H977" s="44"/>
      <c r="I977" s="44"/>
      <c r="J977" s="45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38"/>
      <c r="AB977" s="44"/>
      <c r="AC977" s="44"/>
      <c r="AD977" s="44"/>
      <c r="AE977" s="44"/>
      <c r="AF977" s="44"/>
      <c r="AG977" s="44"/>
      <c r="AH977" s="44"/>
      <c r="AI977" s="44"/>
      <c r="AJ977" s="46"/>
    </row>
    <row r="978">
      <c r="A978" s="40"/>
      <c r="B978" s="41"/>
      <c r="C978" s="47"/>
      <c r="D978" s="44"/>
      <c r="E978" s="44"/>
      <c r="F978" s="44"/>
      <c r="G978" s="44"/>
      <c r="H978" s="44"/>
      <c r="I978" s="44"/>
      <c r="J978" s="45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38"/>
      <c r="AB978" s="44"/>
      <c r="AC978" s="44"/>
      <c r="AD978" s="44"/>
      <c r="AE978" s="44"/>
      <c r="AF978" s="44"/>
      <c r="AG978" s="44"/>
      <c r="AH978" s="44"/>
      <c r="AI978" s="44"/>
      <c r="AJ978" s="46"/>
    </row>
    <row r="979">
      <c r="A979" s="40"/>
      <c r="B979" s="41"/>
      <c r="C979" s="47"/>
      <c r="D979" s="44"/>
      <c r="E979" s="44"/>
      <c r="F979" s="44"/>
      <c r="G979" s="44"/>
      <c r="H979" s="44"/>
      <c r="I979" s="44"/>
      <c r="J979" s="45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38"/>
      <c r="AB979" s="44"/>
      <c r="AC979" s="44"/>
      <c r="AD979" s="44"/>
      <c r="AE979" s="44"/>
      <c r="AF979" s="44"/>
      <c r="AG979" s="44"/>
      <c r="AH979" s="44"/>
      <c r="AI979" s="44"/>
      <c r="AJ979" s="46"/>
    </row>
    <row r="980">
      <c r="A980" s="40"/>
      <c r="B980" s="41"/>
      <c r="C980" s="47"/>
      <c r="D980" s="44"/>
      <c r="E980" s="44"/>
      <c r="F980" s="44"/>
      <c r="G980" s="44"/>
      <c r="H980" s="44"/>
      <c r="I980" s="44"/>
      <c r="J980" s="45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38"/>
      <c r="AB980" s="44"/>
      <c r="AC980" s="44"/>
      <c r="AD980" s="44"/>
      <c r="AE980" s="44"/>
      <c r="AF980" s="44"/>
      <c r="AG980" s="44"/>
      <c r="AH980" s="44"/>
      <c r="AI980" s="44"/>
      <c r="AJ980" s="46"/>
    </row>
    <row r="981">
      <c r="A981" s="40"/>
      <c r="B981" s="41"/>
      <c r="C981" s="47"/>
      <c r="D981" s="44"/>
      <c r="E981" s="44"/>
      <c r="F981" s="44"/>
      <c r="G981" s="44"/>
      <c r="H981" s="44"/>
      <c r="I981" s="44"/>
      <c r="J981" s="45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38"/>
      <c r="AB981" s="44"/>
      <c r="AC981" s="44"/>
      <c r="AD981" s="44"/>
      <c r="AE981" s="44"/>
      <c r="AF981" s="44"/>
      <c r="AG981" s="44"/>
      <c r="AH981" s="44"/>
      <c r="AI981" s="44"/>
      <c r="AJ981" s="46"/>
    </row>
    <row r="982">
      <c r="A982" s="40"/>
      <c r="B982" s="41"/>
      <c r="C982" s="47"/>
      <c r="D982" s="44"/>
      <c r="E982" s="44"/>
      <c r="F982" s="44"/>
      <c r="G982" s="44"/>
      <c r="H982" s="44"/>
      <c r="I982" s="44"/>
      <c r="J982" s="45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38"/>
      <c r="AB982" s="44"/>
      <c r="AC982" s="44"/>
      <c r="AD982" s="44"/>
      <c r="AE982" s="44"/>
      <c r="AF982" s="44"/>
      <c r="AG982" s="44"/>
      <c r="AH982" s="44"/>
      <c r="AI982" s="44"/>
      <c r="AJ982" s="46"/>
    </row>
    <row r="983">
      <c r="A983" s="40"/>
      <c r="B983" s="41"/>
      <c r="C983" s="47"/>
      <c r="D983" s="44"/>
      <c r="E983" s="44"/>
      <c r="F983" s="44"/>
      <c r="G983" s="44"/>
      <c r="H983" s="44"/>
      <c r="I983" s="44"/>
      <c r="J983" s="45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38"/>
      <c r="AB983" s="44"/>
      <c r="AC983" s="44"/>
      <c r="AD983" s="44"/>
      <c r="AE983" s="44"/>
      <c r="AF983" s="44"/>
      <c r="AG983" s="44"/>
      <c r="AH983" s="44"/>
      <c r="AI983" s="44"/>
      <c r="AJ983" s="46"/>
    </row>
    <row r="984">
      <c r="A984" s="40"/>
      <c r="B984" s="41"/>
      <c r="C984" s="47"/>
      <c r="D984" s="44"/>
      <c r="E984" s="44"/>
      <c r="F984" s="44"/>
      <c r="G984" s="44"/>
      <c r="H984" s="44"/>
      <c r="I984" s="44"/>
      <c r="J984" s="45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38"/>
      <c r="AB984" s="44"/>
      <c r="AC984" s="44"/>
      <c r="AD984" s="44"/>
      <c r="AE984" s="44"/>
      <c r="AF984" s="44"/>
      <c r="AG984" s="44"/>
      <c r="AH984" s="44"/>
      <c r="AI984" s="44"/>
      <c r="AJ984" s="46"/>
    </row>
    <row r="985">
      <c r="A985" s="40"/>
      <c r="B985" s="41"/>
      <c r="C985" s="47"/>
      <c r="D985" s="44"/>
      <c r="E985" s="44"/>
      <c r="F985" s="44"/>
      <c r="G985" s="44"/>
      <c r="H985" s="44"/>
      <c r="I985" s="44"/>
      <c r="J985" s="45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38"/>
      <c r="AB985" s="44"/>
      <c r="AC985" s="44"/>
      <c r="AD985" s="44"/>
      <c r="AE985" s="44"/>
      <c r="AF985" s="44"/>
      <c r="AG985" s="44"/>
      <c r="AH985" s="44"/>
      <c r="AI985" s="44"/>
      <c r="AJ985" s="46"/>
    </row>
    <row r="986">
      <c r="A986" s="40"/>
      <c r="B986" s="41"/>
      <c r="C986" s="47"/>
      <c r="D986" s="44"/>
      <c r="E986" s="44"/>
      <c r="F986" s="44"/>
      <c r="G986" s="44"/>
      <c r="H986" s="44"/>
      <c r="I986" s="44"/>
      <c r="J986" s="45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38"/>
      <c r="AB986" s="44"/>
      <c r="AC986" s="44"/>
      <c r="AD986" s="44"/>
      <c r="AE986" s="44"/>
      <c r="AF986" s="44"/>
      <c r="AG986" s="44"/>
      <c r="AH986" s="44"/>
      <c r="AI986" s="44"/>
      <c r="AJ986" s="46"/>
    </row>
    <row r="987">
      <c r="A987" s="40"/>
      <c r="B987" s="41"/>
      <c r="C987" s="47"/>
      <c r="D987" s="44"/>
      <c r="E987" s="44"/>
      <c r="F987" s="44"/>
      <c r="G987" s="44"/>
      <c r="H987" s="44"/>
      <c r="I987" s="44"/>
      <c r="J987" s="45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38"/>
      <c r="AB987" s="44"/>
      <c r="AC987" s="44"/>
      <c r="AD987" s="44"/>
      <c r="AE987" s="44"/>
      <c r="AF987" s="44"/>
      <c r="AG987" s="44"/>
      <c r="AH987" s="44"/>
      <c r="AI987" s="44"/>
      <c r="AJ987" s="46"/>
    </row>
    <row r="988">
      <c r="A988" s="40"/>
      <c r="B988" s="41"/>
      <c r="C988" s="47"/>
      <c r="D988" s="44"/>
      <c r="E988" s="44"/>
      <c r="F988" s="44"/>
      <c r="G988" s="44"/>
      <c r="H988" s="44"/>
      <c r="I988" s="44"/>
      <c r="J988" s="45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38"/>
      <c r="AB988" s="44"/>
      <c r="AC988" s="44"/>
      <c r="AD988" s="44"/>
      <c r="AE988" s="44"/>
      <c r="AF988" s="44"/>
      <c r="AG988" s="44"/>
      <c r="AH988" s="44"/>
      <c r="AI988" s="44"/>
      <c r="AJ988" s="46"/>
    </row>
    <row r="989">
      <c r="A989" s="40"/>
      <c r="B989" s="41"/>
      <c r="C989" s="47"/>
      <c r="D989" s="44"/>
      <c r="E989" s="44"/>
      <c r="F989" s="44"/>
      <c r="G989" s="44"/>
      <c r="H989" s="44"/>
      <c r="I989" s="44"/>
      <c r="J989" s="45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38"/>
      <c r="AB989" s="44"/>
      <c r="AC989" s="44"/>
      <c r="AD989" s="44"/>
      <c r="AE989" s="44"/>
      <c r="AF989" s="44"/>
      <c r="AG989" s="44"/>
      <c r="AH989" s="44"/>
      <c r="AI989" s="44"/>
      <c r="AJ989" s="46"/>
    </row>
    <row r="990">
      <c r="A990" s="40"/>
      <c r="B990" s="41"/>
      <c r="C990" s="47"/>
      <c r="D990" s="44"/>
      <c r="E990" s="44"/>
      <c r="F990" s="44"/>
      <c r="G990" s="44"/>
      <c r="H990" s="44"/>
      <c r="I990" s="44"/>
      <c r="J990" s="45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38"/>
      <c r="AB990" s="44"/>
      <c r="AC990" s="44"/>
      <c r="AD990" s="44"/>
      <c r="AE990" s="44"/>
      <c r="AF990" s="44"/>
      <c r="AG990" s="44"/>
      <c r="AH990" s="44"/>
      <c r="AI990" s="44"/>
      <c r="AJ990" s="46"/>
    </row>
    <row r="991">
      <c r="A991" s="40"/>
      <c r="B991" s="41"/>
      <c r="C991" s="47"/>
      <c r="D991" s="44"/>
      <c r="E991" s="44"/>
      <c r="F991" s="44"/>
      <c r="G991" s="44"/>
      <c r="H991" s="44"/>
      <c r="I991" s="44"/>
      <c r="J991" s="45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38"/>
      <c r="AB991" s="44"/>
      <c r="AC991" s="44"/>
      <c r="AD991" s="44"/>
      <c r="AE991" s="44"/>
      <c r="AF991" s="44"/>
      <c r="AG991" s="44"/>
      <c r="AH991" s="44"/>
      <c r="AI991" s="44"/>
      <c r="AJ991" s="46"/>
    </row>
    <row r="992">
      <c r="A992" s="40"/>
      <c r="B992" s="41"/>
      <c r="C992" s="47"/>
      <c r="D992" s="44"/>
      <c r="E992" s="44"/>
      <c r="F992" s="44"/>
      <c r="G992" s="44"/>
      <c r="H992" s="44"/>
      <c r="I992" s="44"/>
      <c r="J992" s="45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38"/>
      <c r="AB992" s="44"/>
      <c r="AC992" s="44"/>
      <c r="AD992" s="44"/>
      <c r="AE992" s="44"/>
      <c r="AF992" s="44"/>
      <c r="AG992" s="44"/>
      <c r="AH992" s="44"/>
      <c r="AI992" s="44"/>
      <c r="AJ992" s="46"/>
    </row>
    <row r="993">
      <c r="A993" s="40"/>
      <c r="B993" s="41"/>
      <c r="C993" s="47"/>
      <c r="D993" s="44"/>
      <c r="E993" s="44"/>
      <c r="F993" s="44"/>
      <c r="G993" s="44"/>
      <c r="H993" s="44"/>
      <c r="I993" s="44"/>
      <c r="J993" s="45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38"/>
      <c r="AB993" s="44"/>
      <c r="AC993" s="44"/>
      <c r="AD993" s="44"/>
      <c r="AE993" s="44"/>
      <c r="AF993" s="44"/>
      <c r="AG993" s="44"/>
      <c r="AH993" s="44"/>
      <c r="AI993" s="44"/>
      <c r="AJ993" s="46"/>
    </row>
    <row r="994">
      <c r="A994" s="40"/>
      <c r="B994" s="41"/>
      <c r="C994" s="47"/>
      <c r="D994" s="44"/>
      <c r="E994" s="44"/>
      <c r="F994" s="44"/>
      <c r="G994" s="44"/>
      <c r="H994" s="44"/>
      <c r="I994" s="44"/>
      <c r="J994" s="45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38"/>
      <c r="AB994" s="44"/>
      <c r="AC994" s="44"/>
      <c r="AD994" s="44"/>
      <c r="AE994" s="44"/>
      <c r="AF994" s="44"/>
      <c r="AG994" s="44"/>
      <c r="AH994" s="44"/>
      <c r="AI994" s="44"/>
      <c r="AJ994" s="46"/>
    </row>
    <row r="995">
      <c r="A995" s="40"/>
      <c r="B995" s="41"/>
      <c r="C995" s="47"/>
      <c r="D995" s="44"/>
      <c r="E995" s="44"/>
      <c r="F995" s="44"/>
      <c r="G995" s="44"/>
      <c r="H995" s="44"/>
      <c r="I995" s="44"/>
      <c r="J995" s="45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38"/>
      <c r="AB995" s="44"/>
      <c r="AC995" s="44"/>
      <c r="AD995" s="44"/>
      <c r="AE995" s="44"/>
      <c r="AF995" s="44"/>
      <c r="AG995" s="44"/>
      <c r="AH995" s="44"/>
      <c r="AI995" s="44"/>
      <c r="AJ995" s="46"/>
    </row>
    <row r="996">
      <c r="A996" s="40"/>
      <c r="B996" s="41"/>
      <c r="C996" s="47"/>
      <c r="D996" s="44"/>
      <c r="E996" s="44"/>
      <c r="F996" s="44"/>
      <c r="G996" s="44"/>
      <c r="H996" s="44"/>
      <c r="I996" s="44"/>
      <c r="J996" s="45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38"/>
      <c r="AB996" s="44"/>
      <c r="AC996" s="44"/>
      <c r="AD996" s="44"/>
      <c r="AE996" s="44"/>
      <c r="AF996" s="44"/>
      <c r="AG996" s="44"/>
      <c r="AH996" s="44"/>
      <c r="AI996" s="44"/>
      <c r="AJ996" s="46"/>
    </row>
    <row r="997">
      <c r="A997" s="40"/>
      <c r="B997" s="41"/>
      <c r="C997" s="47"/>
      <c r="D997" s="44"/>
      <c r="E997" s="44"/>
      <c r="F997" s="44"/>
      <c r="G997" s="44"/>
      <c r="H997" s="44"/>
      <c r="I997" s="44"/>
      <c r="J997" s="45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38"/>
      <c r="AB997" s="44"/>
      <c r="AC997" s="44"/>
      <c r="AD997" s="44"/>
      <c r="AE997" s="44"/>
      <c r="AF997" s="44"/>
      <c r="AG997" s="44"/>
      <c r="AH997" s="44"/>
      <c r="AI997" s="44"/>
      <c r="AJ997" s="46"/>
    </row>
    <row r="998">
      <c r="A998" s="40"/>
      <c r="B998" s="41"/>
      <c r="C998" s="47"/>
      <c r="D998" s="44"/>
      <c r="E998" s="44"/>
      <c r="F998" s="44"/>
      <c r="G998" s="44"/>
      <c r="H998" s="44"/>
      <c r="I998" s="44"/>
      <c r="J998" s="45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38"/>
      <c r="AB998" s="44"/>
      <c r="AC998" s="44"/>
      <c r="AD998" s="44"/>
      <c r="AE998" s="44"/>
      <c r="AF998" s="44"/>
      <c r="AG998" s="44"/>
      <c r="AH998" s="44"/>
      <c r="AI998" s="44"/>
      <c r="AJ998" s="46"/>
    </row>
    <row r="999">
      <c r="A999" s="40"/>
      <c r="B999" s="41"/>
      <c r="C999" s="47"/>
      <c r="D999" s="44"/>
      <c r="E999" s="44"/>
      <c r="F999" s="44"/>
      <c r="G999" s="44"/>
      <c r="H999" s="44"/>
      <c r="I999" s="44"/>
      <c r="J999" s="45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38"/>
      <c r="AB999" s="44"/>
      <c r="AC999" s="44"/>
      <c r="AD999" s="44"/>
      <c r="AE999" s="44"/>
      <c r="AF999" s="44"/>
      <c r="AG999" s="44"/>
      <c r="AH999" s="44"/>
      <c r="AI999" s="44"/>
      <c r="AJ999" s="46"/>
    </row>
    <row r="1000">
      <c r="A1000" s="40"/>
      <c r="B1000" s="41"/>
      <c r="C1000" s="47"/>
      <c r="D1000" s="44"/>
      <c r="E1000" s="44"/>
      <c r="F1000" s="44"/>
      <c r="G1000" s="44"/>
      <c r="H1000" s="44"/>
      <c r="I1000" s="44"/>
      <c r="J1000" s="45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38"/>
      <c r="AB1000" s="44"/>
      <c r="AC1000" s="44"/>
      <c r="AD1000" s="44"/>
      <c r="AE1000" s="44"/>
      <c r="AF1000" s="44"/>
      <c r="AG1000" s="44"/>
      <c r="AH1000" s="44"/>
      <c r="AI1000" s="44"/>
      <c r="AJ1000" s="46"/>
    </row>
    <row r="1001">
      <c r="A1001" s="40"/>
      <c r="B1001" s="41"/>
      <c r="C1001" s="47"/>
      <c r="D1001" s="44"/>
      <c r="E1001" s="44"/>
      <c r="F1001" s="44"/>
      <c r="G1001" s="44"/>
      <c r="H1001" s="44"/>
      <c r="I1001" s="44"/>
      <c r="J1001" s="45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38"/>
      <c r="AB1001" s="44"/>
      <c r="AC1001" s="44"/>
      <c r="AD1001" s="44"/>
      <c r="AE1001" s="44"/>
      <c r="AF1001" s="44"/>
      <c r="AG1001" s="44"/>
      <c r="AH1001" s="44"/>
      <c r="AI1001" s="44"/>
      <c r="AJ1001" s="46"/>
    </row>
    <row r="1002">
      <c r="A1002" s="40"/>
      <c r="B1002" s="41"/>
      <c r="C1002" s="47"/>
      <c r="D1002" s="44"/>
      <c r="E1002" s="44"/>
      <c r="F1002" s="44"/>
      <c r="G1002" s="44"/>
      <c r="H1002" s="44"/>
      <c r="I1002" s="44"/>
      <c r="J1002" s="45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38"/>
      <c r="AB1002" s="44"/>
      <c r="AC1002" s="44"/>
      <c r="AD1002" s="44"/>
      <c r="AE1002" s="44"/>
      <c r="AF1002" s="44"/>
      <c r="AG1002" s="44"/>
      <c r="AH1002" s="44"/>
      <c r="AI1002" s="44"/>
      <c r="AJ1002" s="46"/>
    </row>
    <row r="1003">
      <c r="A1003" s="40"/>
      <c r="B1003" s="41"/>
      <c r="C1003" s="47"/>
      <c r="D1003" s="44"/>
      <c r="E1003" s="44"/>
      <c r="F1003" s="44"/>
      <c r="G1003" s="44"/>
      <c r="H1003" s="44"/>
      <c r="I1003" s="44"/>
      <c r="J1003" s="45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38"/>
      <c r="AB1003" s="44"/>
      <c r="AC1003" s="44"/>
      <c r="AD1003" s="44"/>
      <c r="AE1003" s="44"/>
      <c r="AF1003" s="44"/>
      <c r="AG1003" s="44"/>
      <c r="AH1003" s="44"/>
      <c r="AI1003" s="44"/>
      <c r="AJ1003" s="46"/>
    </row>
    <row r="1004">
      <c r="A1004" s="40"/>
      <c r="B1004" s="41"/>
      <c r="C1004" s="47"/>
      <c r="D1004" s="44"/>
      <c r="E1004" s="44"/>
      <c r="F1004" s="44"/>
      <c r="G1004" s="44"/>
      <c r="H1004" s="44"/>
      <c r="I1004" s="44"/>
      <c r="J1004" s="45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38"/>
      <c r="AB1004" s="44"/>
      <c r="AC1004" s="44"/>
      <c r="AD1004" s="44"/>
      <c r="AE1004" s="44"/>
      <c r="AF1004" s="44"/>
      <c r="AG1004" s="44"/>
      <c r="AH1004" s="44"/>
      <c r="AI1004" s="44"/>
      <c r="AJ1004" s="46"/>
    </row>
    <row r="1005">
      <c r="A1005" s="40"/>
      <c r="B1005" s="41"/>
      <c r="C1005" s="47"/>
      <c r="D1005" s="44"/>
      <c r="E1005" s="44"/>
      <c r="F1005" s="44"/>
      <c r="G1005" s="44"/>
      <c r="H1005" s="44"/>
      <c r="I1005" s="44"/>
      <c r="J1005" s="45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38"/>
      <c r="AB1005" s="44"/>
      <c r="AC1005" s="44"/>
      <c r="AD1005" s="44"/>
      <c r="AE1005" s="44"/>
      <c r="AF1005" s="44"/>
      <c r="AG1005" s="44"/>
      <c r="AH1005" s="44"/>
      <c r="AI1005" s="44"/>
      <c r="AJ1005" s="46"/>
    </row>
  </sheetData>
  <mergeCells count="44">
    <mergeCell ref="Q2:Q3"/>
    <mergeCell ref="R2:R3"/>
    <mergeCell ref="S2:S3"/>
    <mergeCell ref="T2:T3"/>
    <mergeCell ref="U2:U3"/>
    <mergeCell ref="V2:V3"/>
    <mergeCell ref="W2:W3"/>
    <mergeCell ref="AE2:AE3"/>
    <mergeCell ref="AF2:AF3"/>
    <mergeCell ref="AG2:AG3"/>
    <mergeCell ref="AH2:AH3"/>
    <mergeCell ref="AI2:AI3"/>
    <mergeCell ref="AJ2:AJ3"/>
    <mergeCell ref="X2:X3"/>
    <mergeCell ref="Y2:Y3"/>
    <mergeCell ref="Z2:Z3"/>
    <mergeCell ref="AA2:AA3"/>
    <mergeCell ref="AB2:AB3"/>
    <mergeCell ref="AC2:AC3"/>
    <mergeCell ref="AD2:AD3"/>
    <mergeCell ref="B4:B6"/>
    <mergeCell ref="B7:B8"/>
    <mergeCell ref="B9:B11"/>
    <mergeCell ref="B12:B14"/>
    <mergeCell ref="B15:B17"/>
    <mergeCell ref="B18:B20"/>
    <mergeCell ref="B21:B22"/>
    <mergeCell ref="B23:B25"/>
    <mergeCell ref="A1:B2"/>
    <mergeCell ref="D2:D3"/>
    <mergeCell ref="E2:E3"/>
    <mergeCell ref="F2:F3"/>
    <mergeCell ref="G2:G3"/>
    <mergeCell ref="H2:H3"/>
    <mergeCell ref="I2:I3"/>
    <mergeCell ref="G53:Q53"/>
    <mergeCell ref="G54:Q54"/>
    <mergeCell ref="J2:J3"/>
    <mergeCell ref="K2:K3"/>
    <mergeCell ref="L2:L3"/>
    <mergeCell ref="M2:M3"/>
    <mergeCell ref="N2:N3"/>
    <mergeCell ref="O2:O3"/>
    <mergeCell ref="P2:P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3.13"/>
    <col customWidth="1" min="2" max="2" width="9.5"/>
    <col customWidth="1" min="3" max="3" width="12.5"/>
    <col customWidth="1" min="4" max="4" width="10.63"/>
    <col customWidth="1" min="5" max="5" width="13.0"/>
    <col customWidth="1" min="6" max="6" width="12.88"/>
    <col customWidth="1" min="7" max="7" width="10.38"/>
    <col customWidth="1" min="8" max="8" width="14.13"/>
    <col customWidth="1" min="9" max="9" width="19.5"/>
    <col customWidth="1" min="10" max="10" width="11.5"/>
    <col customWidth="1" min="11" max="11" width="11.75"/>
    <col customWidth="1" min="12" max="12" width="12.5"/>
    <col customWidth="1" min="13" max="13" width="25.88"/>
    <col customWidth="1" min="14" max="14" width="19.0"/>
    <col customWidth="1" min="17" max="17" width="13.88"/>
  </cols>
  <sheetData>
    <row r="1">
      <c r="A1" s="62" t="s">
        <v>4</v>
      </c>
      <c r="B1" s="63" t="s">
        <v>5</v>
      </c>
      <c r="C1" s="10" t="s">
        <v>6</v>
      </c>
      <c r="D1" s="64" t="s">
        <v>48</v>
      </c>
      <c r="E1" s="65" t="s">
        <v>49</v>
      </c>
      <c r="F1" s="66" t="s">
        <v>50</v>
      </c>
      <c r="G1" s="67" t="s">
        <v>51</v>
      </c>
      <c r="H1" s="68" t="s">
        <v>52</v>
      </c>
      <c r="I1" s="69" t="s">
        <v>53</v>
      </c>
      <c r="J1" s="66" t="s">
        <v>54</v>
      </c>
      <c r="K1" s="65" t="s">
        <v>55</v>
      </c>
      <c r="L1" s="70" t="s">
        <v>56</v>
      </c>
      <c r="M1" s="71"/>
      <c r="N1" s="72" t="s">
        <v>57</v>
      </c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</row>
    <row r="2">
      <c r="A2" s="74">
        <v>1.0</v>
      </c>
      <c r="B2" s="75">
        <v>701.0</v>
      </c>
      <c r="C2" s="14" t="s">
        <v>7</v>
      </c>
      <c r="D2" s="76"/>
      <c r="E2" s="77">
        <f>2300+1000-500</f>
        <v>2800</v>
      </c>
      <c r="F2" s="78">
        <f>MEAL!AJ4</f>
        <v>76.5</v>
      </c>
      <c r="G2" s="79">
        <f t="shared" ref="G2:G41" si="1">F2*$M$4</f>
        <v>2476.484486</v>
      </c>
      <c r="H2" s="80">
        <v>300.0</v>
      </c>
      <c r="I2" s="81">
        <f t="shared" ref="I2:I41" si="2">G2+H2</f>
        <v>2776.484486</v>
      </c>
      <c r="J2" s="82">
        <f t="shared" ref="J2:J41" si="3">if(I2&gt;E2,I2-E2,0)</f>
        <v>0</v>
      </c>
      <c r="K2" s="83">
        <f t="shared" ref="K2:K41" si="4">if(I2&lt;E2,E2-I2,0)</f>
        <v>23.51551443</v>
      </c>
      <c r="L2" s="84" t="str">
        <f t="shared" ref="L2:L41" si="5">if(K2&gt;2,"Will Get",if(J2&gt;2,"Will Pay",if(N3=0,"Paid",)))</f>
        <v>Will Get</v>
      </c>
      <c r="M2" s="85"/>
      <c r="N2" s="86" t="s">
        <v>58</v>
      </c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</row>
    <row r="3">
      <c r="A3" s="74">
        <v>2.0</v>
      </c>
      <c r="B3" s="20"/>
      <c r="C3" s="14" t="s">
        <v>8</v>
      </c>
      <c r="D3" s="76"/>
      <c r="E3" s="77">
        <f>2500+300</f>
        <v>2800</v>
      </c>
      <c r="F3" s="78">
        <f>MEAL!AJ5</f>
        <v>77</v>
      </c>
      <c r="G3" s="79">
        <f t="shared" si="1"/>
        <v>2492.670659</v>
      </c>
      <c r="H3" s="80">
        <v>300.0</v>
      </c>
      <c r="I3" s="81">
        <f t="shared" si="2"/>
        <v>2792.670659</v>
      </c>
      <c r="J3" s="82">
        <f t="shared" si="3"/>
        <v>0</v>
      </c>
      <c r="K3" s="83">
        <f t="shared" si="4"/>
        <v>7.329341317</v>
      </c>
      <c r="L3" s="84" t="str">
        <f t="shared" si="5"/>
        <v>Will Get</v>
      </c>
      <c r="M3" s="88" t="s">
        <v>59</v>
      </c>
      <c r="N3" s="86">
        <f t="shared" ref="N3:N42" si="6">if((J2+K2)&gt;2,1,0)</f>
        <v>1</v>
      </c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</row>
    <row r="4">
      <c r="A4" s="74">
        <v>3.0</v>
      </c>
      <c r="B4" s="11"/>
      <c r="C4" s="14" t="s">
        <v>9</v>
      </c>
      <c r="D4" s="76"/>
      <c r="E4" s="77">
        <f>500+1500+850</f>
        <v>2850</v>
      </c>
      <c r="F4" s="78">
        <f>MEAL!AJ6</f>
        <v>78.5</v>
      </c>
      <c r="G4" s="79">
        <f t="shared" si="1"/>
        <v>2541.229178</v>
      </c>
      <c r="H4" s="80">
        <v>300.0</v>
      </c>
      <c r="I4" s="81">
        <f t="shared" si="2"/>
        <v>2841.229178</v>
      </c>
      <c r="J4" s="82">
        <f t="shared" si="3"/>
        <v>0</v>
      </c>
      <c r="K4" s="83">
        <f t="shared" si="4"/>
        <v>8.770821992</v>
      </c>
      <c r="L4" s="84" t="str">
        <f t="shared" si="5"/>
        <v>Will Get</v>
      </c>
      <c r="M4" s="89">
        <f>M8/F55</f>
        <v>32.37234622</v>
      </c>
      <c r="N4" s="86">
        <f t="shared" si="6"/>
        <v>1</v>
      </c>
      <c r="O4" s="87"/>
      <c r="P4" s="87"/>
      <c r="Q4" s="90" t="s">
        <v>60</v>
      </c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</row>
    <row r="5">
      <c r="A5" s="74">
        <v>4.0</v>
      </c>
      <c r="B5" s="75">
        <v>702.0</v>
      </c>
      <c r="C5" s="14" t="s">
        <v>10</v>
      </c>
      <c r="D5" s="76"/>
      <c r="E5" s="77">
        <f>500+400+600+1300+74</f>
        <v>2874</v>
      </c>
      <c r="F5" s="78">
        <f>MEAL!AJ7</f>
        <v>79.5</v>
      </c>
      <c r="G5" s="79">
        <f t="shared" si="1"/>
        <v>2573.601524</v>
      </c>
      <c r="H5" s="80">
        <v>300.0</v>
      </c>
      <c r="I5" s="81">
        <f t="shared" si="2"/>
        <v>2873.601524</v>
      </c>
      <c r="J5" s="82">
        <f t="shared" si="3"/>
        <v>0</v>
      </c>
      <c r="K5" s="83">
        <f t="shared" si="4"/>
        <v>0.3984757757</v>
      </c>
      <c r="L5" s="84" t="str">
        <f t="shared" si="5"/>
        <v>Paid</v>
      </c>
      <c r="M5" s="71"/>
      <c r="N5" s="86">
        <f t="shared" si="6"/>
        <v>1</v>
      </c>
      <c r="O5" s="87"/>
      <c r="P5" s="91" t="s">
        <v>61</v>
      </c>
      <c r="Q5" s="91">
        <f>2117-2117</f>
        <v>0</v>
      </c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</row>
    <row r="6">
      <c r="A6" s="74">
        <v>5.0</v>
      </c>
      <c r="B6" s="11"/>
      <c r="C6" s="14" t="s">
        <v>11</v>
      </c>
      <c r="D6" s="76"/>
      <c r="E6" s="77">
        <f>800+1000+1100+40</f>
        <v>2940</v>
      </c>
      <c r="F6" s="78">
        <f>MEAL!AJ8</f>
        <v>81.5</v>
      </c>
      <c r="G6" s="79">
        <f t="shared" si="1"/>
        <v>2638.346217</v>
      </c>
      <c r="H6" s="80">
        <v>300.0</v>
      </c>
      <c r="I6" s="81">
        <f t="shared" si="2"/>
        <v>2938.346217</v>
      </c>
      <c r="J6" s="82">
        <f t="shared" si="3"/>
        <v>0</v>
      </c>
      <c r="K6" s="83">
        <f t="shared" si="4"/>
        <v>1.653783342</v>
      </c>
      <c r="L6" s="84" t="str">
        <f t="shared" si="5"/>
        <v>Paid</v>
      </c>
      <c r="M6" s="71"/>
      <c r="N6" s="86">
        <f t="shared" si="6"/>
        <v>0</v>
      </c>
      <c r="O6" s="87"/>
      <c r="P6" s="91" t="s">
        <v>14</v>
      </c>
      <c r="Q6" s="91">
        <f>1383-1383</f>
        <v>0</v>
      </c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</row>
    <row r="7">
      <c r="A7" s="74">
        <v>6.0</v>
      </c>
      <c r="B7" s="75">
        <v>703.0</v>
      </c>
      <c r="C7" s="14" t="s">
        <v>12</v>
      </c>
      <c r="D7" s="76" t="s">
        <v>62</v>
      </c>
      <c r="E7" s="77">
        <f>500+500+25+40+340+500+450</f>
        <v>2355</v>
      </c>
      <c r="F7" s="78">
        <f>MEAL!AJ9</f>
        <v>63.5</v>
      </c>
      <c r="G7" s="79">
        <f t="shared" si="1"/>
        <v>2055.643985</v>
      </c>
      <c r="H7" s="80">
        <v>300.0</v>
      </c>
      <c r="I7" s="81">
        <f t="shared" si="2"/>
        <v>2355.643985</v>
      </c>
      <c r="J7" s="82">
        <f t="shared" si="3"/>
        <v>0.6439847578</v>
      </c>
      <c r="K7" s="83">
        <f t="shared" si="4"/>
        <v>0</v>
      </c>
      <c r="L7" s="84" t="str">
        <f t="shared" si="5"/>
        <v>Paid</v>
      </c>
      <c r="M7" s="92" t="s">
        <v>63</v>
      </c>
      <c r="N7" s="86">
        <f t="shared" si="6"/>
        <v>0</v>
      </c>
      <c r="O7" s="87"/>
      <c r="P7" s="93" t="str">
        <f>Q9</f>
        <v/>
      </c>
      <c r="Q7" s="94">
        <f>Q5+Q6</f>
        <v>0</v>
      </c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</row>
    <row r="8">
      <c r="A8" s="74">
        <v>7.0</v>
      </c>
      <c r="B8" s="20"/>
      <c r="C8" s="14" t="s">
        <v>13</v>
      </c>
      <c r="D8" s="76"/>
      <c r="E8" s="77">
        <f>50+195+1000+245-260+1350+2</f>
        <v>2582</v>
      </c>
      <c r="F8" s="78">
        <f>MEAL!AJ10</f>
        <v>70.5</v>
      </c>
      <c r="G8" s="79">
        <f t="shared" si="1"/>
        <v>2282.250408</v>
      </c>
      <c r="H8" s="80">
        <v>300.0</v>
      </c>
      <c r="I8" s="81">
        <f t="shared" si="2"/>
        <v>2582.250408</v>
      </c>
      <c r="J8" s="82">
        <f t="shared" si="3"/>
        <v>0.2504082744</v>
      </c>
      <c r="K8" s="83">
        <f t="shared" si="4"/>
        <v>0</v>
      </c>
      <c r="L8" s="84" t="str">
        <f t="shared" si="5"/>
        <v>Paid</v>
      </c>
      <c r="M8" s="95">
        <f>'TO MARKET'!L2</f>
        <v>59468</v>
      </c>
      <c r="N8" s="86">
        <f t="shared" si="6"/>
        <v>0</v>
      </c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</row>
    <row r="9">
      <c r="A9" s="74">
        <v>8.0</v>
      </c>
      <c r="B9" s="11"/>
      <c r="C9" s="14" t="s">
        <v>14</v>
      </c>
      <c r="D9" s="76" t="s">
        <v>64</v>
      </c>
      <c r="E9" s="77">
        <f>2000-300+1200+70</f>
        <v>2970</v>
      </c>
      <c r="F9" s="78">
        <f>MEAL!AJ11</f>
        <v>82.5</v>
      </c>
      <c r="G9" s="79">
        <f t="shared" si="1"/>
        <v>2670.718563</v>
      </c>
      <c r="H9" s="80">
        <v>300.0</v>
      </c>
      <c r="I9" s="81">
        <f t="shared" si="2"/>
        <v>2970.718563</v>
      </c>
      <c r="J9" s="82">
        <f t="shared" si="3"/>
        <v>0.7185628743</v>
      </c>
      <c r="K9" s="83">
        <f t="shared" si="4"/>
        <v>0</v>
      </c>
      <c r="L9" s="84" t="str">
        <f t="shared" si="5"/>
        <v>Paid</v>
      </c>
      <c r="M9" s="96"/>
      <c r="N9" s="86">
        <f t="shared" si="6"/>
        <v>0</v>
      </c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</row>
    <row r="10">
      <c r="A10" s="74">
        <v>9.0</v>
      </c>
      <c r="B10" s="75">
        <v>704.0</v>
      </c>
      <c r="C10" s="14" t="s">
        <v>15</v>
      </c>
      <c r="D10" s="76"/>
      <c r="E10" s="77">
        <f>1000+1000+900</f>
        <v>2900</v>
      </c>
      <c r="F10" s="78">
        <f>MEAL!AJ12</f>
        <v>79.5</v>
      </c>
      <c r="G10" s="79">
        <f t="shared" si="1"/>
        <v>2573.601524</v>
      </c>
      <c r="H10" s="80">
        <v>300.0</v>
      </c>
      <c r="I10" s="81">
        <f t="shared" si="2"/>
        <v>2873.601524</v>
      </c>
      <c r="J10" s="82">
        <f t="shared" si="3"/>
        <v>0</v>
      </c>
      <c r="K10" s="83">
        <f t="shared" si="4"/>
        <v>26.39847578</v>
      </c>
      <c r="L10" s="84" t="str">
        <f t="shared" si="5"/>
        <v>Will Get</v>
      </c>
      <c r="M10" s="97" t="s">
        <v>65</v>
      </c>
      <c r="N10" s="86">
        <f t="shared" si="6"/>
        <v>0</v>
      </c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</row>
    <row r="11">
      <c r="A11" s="74">
        <v>10.0</v>
      </c>
      <c r="B11" s="20"/>
      <c r="C11" s="14" t="s">
        <v>16</v>
      </c>
      <c r="D11" s="76"/>
      <c r="E11" s="77">
        <f>3000+20</f>
        <v>3020</v>
      </c>
      <c r="F11" s="78">
        <f>MEAL!AJ13</f>
        <v>84</v>
      </c>
      <c r="G11" s="79">
        <f t="shared" si="1"/>
        <v>2719.277082</v>
      </c>
      <c r="H11" s="80">
        <v>300.0</v>
      </c>
      <c r="I11" s="81">
        <f t="shared" si="2"/>
        <v>3019.277082</v>
      </c>
      <c r="J11" s="82">
        <f t="shared" si="3"/>
        <v>0</v>
      </c>
      <c r="K11" s="83">
        <f t="shared" si="4"/>
        <v>0.7229178008</v>
      </c>
      <c r="L11" s="84" t="str">
        <f t="shared" si="5"/>
        <v>Paid</v>
      </c>
      <c r="M11" s="98">
        <f>E55-M8-H58</f>
        <v>125</v>
      </c>
      <c r="N11" s="86">
        <f t="shared" si="6"/>
        <v>1</v>
      </c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</row>
    <row r="12">
      <c r="A12" s="74">
        <v>11.0</v>
      </c>
      <c r="B12" s="11"/>
      <c r="C12" s="14" t="s">
        <v>17</v>
      </c>
      <c r="D12" s="76"/>
      <c r="E12" s="77">
        <f>2500+500-60</f>
        <v>2940</v>
      </c>
      <c r="F12" s="78">
        <f>MEAL!AJ14</f>
        <v>81.5</v>
      </c>
      <c r="G12" s="79">
        <f t="shared" si="1"/>
        <v>2638.346217</v>
      </c>
      <c r="H12" s="80">
        <v>300.0</v>
      </c>
      <c r="I12" s="81">
        <f t="shared" si="2"/>
        <v>2938.346217</v>
      </c>
      <c r="J12" s="82">
        <f t="shared" si="3"/>
        <v>0</v>
      </c>
      <c r="K12" s="83">
        <f t="shared" si="4"/>
        <v>1.653783342</v>
      </c>
      <c r="L12" s="84" t="str">
        <f t="shared" si="5"/>
        <v>Paid</v>
      </c>
      <c r="M12" s="96"/>
      <c r="N12" s="86">
        <f t="shared" si="6"/>
        <v>0</v>
      </c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</row>
    <row r="13">
      <c r="A13" s="74">
        <v>12.0</v>
      </c>
      <c r="B13" s="75">
        <v>705.0</v>
      </c>
      <c r="C13" s="14" t="s">
        <v>18</v>
      </c>
      <c r="D13" s="76"/>
      <c r="E13" s="77">
        <f>1700+500+700</f>
        <v>2900</v>
      </c>
      <c r="F13" s="78">
        <f>MEAL!AJ15</f>
        <v>79.5</v>
      </c>
      <c r="G13" s="79">
        <f t="shared" si="1"/>
        <v>2573.601524</v>
      </c>
      <c r="H13" s="80">
        <v>300.0</v>
      </c>
      <c r="I13" s="81">
        <f t="shared" si="2"/>
        <v>2873.601524</v>
      </c>
      <c r="J13" s="82">
        <f t="shared" si="3"/>
        <v>0</v>
      </c>
      <c r="K13" s="83">
        <f t="shared" si="4"/>
        <v>26.39847578</v>
      </c>
      <c r="L13" s="84" t="str">
        <f t="shared" si="5"/>
        <v>Will Get</v>
      </c>
      <c r="M13" s="97" t="s">
        <v>66</v>
      </c>
      <c r="N13" s="86">
        <f t="shared" si="6"/>
        <v>0</v>
      </c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</row>
    <row r="14">
      <c r="A14" s="74">
        <v>13.0</v>
      </c>
      <c r="B14" s="20"/>
      <c r="C14" s="14" t="s">
        <v>19</v>
      </c>
      <c r="D14" s="76"/>
      <c r="E14" s="77">
        <f>1300+1000+525</f>
        <v>2825</v>
      </c>
      <c r="F14" s="78">
        <f>MEAL!AJ16</f>
        <v>78</v>
      </c>
      <c r="G14" s="79">
        <f t="shared" si="1"/>
        <v>2525.043005</v>
      </c>
      <c r="H14" s="80">
        <v>300.0</v>
      </c>
      <c r="I14" s="81">
        <f t="shared" si="2"/>
        <v>2825.043005</v>
      </c>
      <c r="J14" s="82">
        <f t="shared" si="3"/>
        <v>0.04300489929</v>
      </c>
      <c r="K14" s="83">
        <f t="shared" si="4"/>
        <v>0</v>
      </c>
      <c r="L14" s="84" t="str">
        <f t="shared" si="5"/>
        <v>Paid</v>
      </c>
      <c r="M14" s="88">
        <f>'TO MARKET'!I2-H58</f>
        <v>-7475</v>
      </c>
      <c r="N14" s="86">
        <f t="shared" si="6"/>
        <v>1</v>
      </c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</row>
    <row r="15">
      <c r="A15" s="74">
        <v>14.0</v>
      </c>
      <c r="B15" s="11"/>
      <c r="C15" s="14" t="s">
        <v>20</v>
      </c>
      <c r="D15" s="76"/>
      <c r="E15" s="77">
        <f>2000+200</f>
        <v>2200</v>
      </c>
      <c r="F15" s="78">
        <f>MEAL!AJ17</f>
        <v>58</v>
      </c>
      <c r="G15" s="79">
        <f t="shared" si="1"/>
        <v>1877.596081</v>
      </c>
      <c r="H15" s="80">
        <v>300.0</v>
      </c>
      <c r="I15" s="81">
        <f t="shared" si="2"/>
        <v>2177.596081</v>
      </c>
      <c r="J15" s="82">
        <f t="shared" si="3"/>
        <v>0</v>
      </c>
      <c r="K15" s="83">
        <f t="shared" si="4"/>
        <v>22.40391943</v>
      </c>
      <c r="L15" s="84" t="str">
        <f t="shared" si="5"/>
        <v>Will Get</v>
      </c>
      <c r="M15" s="71"/>
      <c r="N15" s="86">
        <f t="shared" si="6"/>
        <v>0</v>
      </c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</row>
    <row r="16">
      <c r="A16" s="74">
        <v>15.0</v>
      </c>
      <c r="B16" s="75">
        <v>706.0</v>
      </c>
      <c r="C16" s="14" t="s">
        <v>21</v>
      </c>
      <c r="D16" s="99"/>
      <c r="E16" s="100">
        <f>1500+1406</f>
        <v>2906</v>
      </c>
      <c r="F16" s="78">
        <f>MEAL!AJ18</f>
        <v>80.5</v>
      </c>
      <c r="G16" s="79">
        <f t="shared" si="1"/>
        <v>2605.97387</v>
      </c>
      <c r="H16" s="80">
        <v>300.0</v>
      </c>
      <c r="I16" s="81">
        <f t="shared" si="2"/>
        <v>2905.97387</v>
      </c>
      <c r="J16" s="82">
        <f t="shared" si="3"/>
        <v>0</v>
      </c>
      <c r="K16" s="83">
        <f t="shared" si="4"/>
        <v>0.02612955906</v>
      </c>
      <c r="L16" s="84" t="str">
        <f t="shared" si="5"/>
        <v>Paid</v>
      </c>
      <c r="M16" s="71"/>
      <c r="N16" s="86">
        <f t="shared" si="6"/>
        <v>1</v>
      </c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</row>
    <row r="17">
      <c r="A17" s="74">
        <v>16.0</v>
      </c>
      <c r="B17" s="20"/>
      <c r="C17" s="14" t="s">
        <v>22</v>
      </c>
      <c r="D17" s="99"/>
      <c r="E17" s="100">
        <f>500+1500+665</f>
        <v>2665</v>
      </c>
      <c r="F17" s="78">
        <f>MEAL!AJ19</f>
        <v>73</v>
      </c>
      <c r="G17" s="79">
        <f t="shared" si="1"/>
        <v>2363.181274</v>
      </c>
      <c r="H17" s="80">
        <v>300.0</v>
      </c>
      <c r="I17" s="81">
        <f t="shared" si="2"/>
        <v>2663.181274</v>
      </c>
      <c r="J17" s="82">
        <f t="shared" si="3"/>
        <v>0</v>
      </c>
      <c r="K17" s="83">
        <f t="shared" si="4"/>
        <v>1.818726184</v>
      </c>
      <c r="L17" s="84" t="str">
        <f t="shared" si="5"/>
        <v>Paid</v>
      </c>
      <c r="M17" s="71"/>
      <c r="N17" s="86">
        <f t="shared" si="6"/>
        <v>0</v>
      </c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</row>
    <row r="18">
      <c r="A18" s="74">
        <v>17.0</v>
      </c>
      <c r="B18" s="11"/>
      <c r="C18" s="14" t="s">
        <v>23</v>
      </c>
      <c r="D18" s="99"/>
      <c r="E18" s="100">
        <f>1000+1000+500+65</f>
        <v>2565</v>
      </c>
      <c r="F18" s="78">
        <f>MEAL!AJ20</f>
        <v>70</v>
      </c>
      <c r="G18" s="79">
        <f t="shared" si="1"/>
        <v>2266.064235</v>
      </c>
      <c r="H18" s="80">
        <v>300.0</v>
      </c>
      <c r="I18" s="81">
        <f t="shared" si="2"/>
        <v>2566.064235</v>
      </c>
      <c r="J18" s="82">
        <f t="shared" si="3"/>
        <v>1.064235166</v>
      </c>
      <c r="K18" s="83">
        <f t="shared" si="4"/>
        <v>0</v>
      </c>
      <c r="L18" s="84" t="str">
        <f t="shared" si="5"/>
        <v>Paid</v>
      </c>
      <c r="M18" s="71"/>
      <c r="N18" s="86">
        <f t="shared" si="6"/>
        <v>0</v>
      </c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</row>
    <row r="19">
      <c r="A19" s="74">
        <v>18.0</v>
      </c>
      <c r="B19" s="75">
        <v>707.0</v>
      </c>
      <c r="C19" s="14" t="s">
        <v>24</v>
      </c>
      <c r="D19" s="99"/>
      <c r="E19" s="100">
        <f>1000+800+737</f>
        <v>2537</v>
      </c>
      <c r="F19" s="78">
        <f>MEAL!AJ21</f>
        <v>69</v>
      </c>
      <c r="G19" s="79">
        <f t="shared" si="1"/>
        <v>2233.691889</v>
      </c>
      <c r="H19" s="80">
        <v>300.0</v>
      </c>
      <c r="I19" s="81">
        <f t="shared" si="2"/>
        <v>2533.691889</v>
      </c>
      <c r="J19" s="82">
        <f t="shared" si="3"/>
        <v>0</v>
      </c>
      <c r="K19" s="83">
        <f t="shared" si="4"/>
        <v>3.308111051</v>
      </c>
      <c r="L19" s="84" t="str">
        <f t="shared" si="5"/>
        <v>Will Get</v>
      </c>
      <c r="M19" s="71"/>
      <c r="N19" s="86">
        <f t="shared" si="6"/>
        <v>0</v>
      </c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</row>
    <row r="20">
      <c r="A20" s="74">
        <v>19.0</v>
      </c>
      <c r="B20" s="11"/>
      <c r="C20" s="14" t="s">
        <v>25</v>
      </c>
      <c r="D20" s="99"/>
      <c r="E20" s="100">
        <f>500+1500+1262</f>
        <v>3262</v>
      </c>
      <c r="F20" s="78">
        <f>MEAL!AJ22</f>
        <v>91.5</v>
      </c>
      <c r="G20" s="79">
        <f t="shared" si="1"/>
        <v>2962.069679</v>
      </c>
      <c r="H20" s="80">
        <v>300.0</v>
      </c>
      <c r="I20" s="81">
        <f t="shared" si="2"/>
        <v>3262.069679</v>
      </c>
      <c r="J20" s="82">
        <f t="shared" si="3"/>
        <v>0.06967882417</v>
      </c>
      <c r="K20" s="83">
        <f t="shared" si="4"/>
        <v>0</v>
      </c>
      <c r="L20" s="84" t="str">
        <f t="shared" si="5"/>
        <v>Paid</v>
      </c>
      <c r="M20" s="73"/>
      <c r="N20" s="86">
        <f t="shared" si="6"/>
        <v>1</v>
      </c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</row>
    <row r="21">
      <c r="A21" s="74">
        <v>20.0</v>
      </c>
      <c r="B21" s="75">
        <v>708.0</v>
      </c>
      <c r="C21" s="14" t="s">
        <v>26</v>
      </c>
      <c r="D21" s="99"/>
      <c r="E21" s="100">
        <f>1500+1439</f>
        <v>2939</v>
      </c>
      <c r="F21" s="78">
        <f>MEAL!AJ23</f>
        <v>81.5</v>
      </c>
      <c r="G21" s="79">
        <f t="shared" si="1"/>
        <v>2638.346217</v>
      </c>
      <c r="H21" s="80">
        <v>300.0</v>
      </c>
      <c r="I21" s="81">
        <f t="shared" si="2"/>
        <v>2938.346217</v>
      </c>
      <c r="J21" s="82">
        <f t="shared" si="3"/>
        <v>0</v>
      </c>
      <c r="K21" s="83">
        <f t="shared" si="4"/>
        <v>0.6537833424</v>
      </c>
      <c r="L21" s="84" t="str">
        <f t="shared" si="5"/>
        <v>Paid</v>
      </c>
      <c r="M21" s="71"/>
      <c r="N21" s="86">
        <f t="shared" si="6"/>
        <v>0</v>
      </c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</row>
    <row r="22">
      <c r="A22" s="74">
        <v>21.0</v>
      </c>
      <c r="B22" s="20"/>
      <c r="C22" s="14" t="s">
        <v>27</v>
      </c>
      <c r="D22" s="99"/>
      <c r="E22" s="100">
        <f>500+1500+300</f>
        <v>2300</v>
      </c>
      <c r="F22" s="78">
        <f>MEAL!AJ24</f>
        <v>62.5</v>
      </c>
      <c r="G22" s="79">
        <f t="shared" si="1"/>
        <v>2023.271639</v>
      </c>
      <c r="H22" s="80">
        <v>300.0</v>
      </c>
      <c r="I22" s="81">
        <f t="shared" si="2"/>
        <v>2323.271639</v>
      </c>
      <c r="J22" s="82">
        <f t="shared" si="3"/>
        <v>23.27163854</v>
      </c>
      <c r="K22" s="83">
        <f t="shared" si="4"/>
        <v>0</v>
      </c>
      <c r="L22" s="84" t="str">
        <f t="shared" si="5"/>
        <v>Will Pay</v>
      </c>
      <c r="M22" s="71"/>
      <c r="N22" s="86">
        <f t="shared" si="6"/>
        <v>0</v>
      </c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</row>
    <row r="23">
      <c r="A23" s="74">
        <v>22.0</v>
      </c>
      <c r="B23" s="11"/>
      <c r="C23" s="14" t="s">
        <v>28</v>
      </c>
      <c r="D23" s="99"/>
      <c r="E23" s="100">
        <f>500+1500-200+500+40</f>
        <v>2340</v>
      </c>
      <c r="F23" s="78">
        <f>MEAL!AJ25</f>
        <v>63</v>
      </c>
      <c r="G23" s="79">
        <f t="shared" si="1"/>
        <v>2039.457812</v>
      </c>
      <c r="H23" s="80">
        <v>300.0</v>
      </c>
      <c r="I23" s="81">
        <f t="shared" si="2"/>
        <v>2339.457812</v>
      </c>
      <c r="J23" s="82">
        <f t="shared" si="3"/>
        <v>0</v>
      </c>
      <c r="K23" s="83">
        <f t="shared" si="4"/>
        <v>0.5421883506</v>
      </c>
      <c r="L23" s="84" t="str">
        <f t="shared" si="5"/>
        <v>Paid</v>
      </c>
      <c r="M23" s="71"/>
      <c r="N23" s="86">
        <f t="shared" si="6"/>
        <v>1</v>
      </c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</row>
    <row r="24">
      <c r="A24" s="74">
        <v>23.0</v>
      </c>
      <c r="B24" s="101" t="s">
        <v>29</v>
      </c>
      <c r="C24" s="14" t="s">
        <v>30</v>
      </c>
      <c r="D24" s="99"/>
      <c r="E24" s="100">
        <f>1000+700+24</f>
        <v>1724</v>
      </c>
      <c r="F24" s="78">
        <f>MEAL!AJ26</f>
        <v>44</v>
      </c>
      <c r="G24" s="79">
        <f t="shared" si="1"/>
        <v>1424.383234</v>
      </c>
      <c r="H24" s="80">
        <v>300.0</v>
      </c>
      <c r="I24" s="81">
        <f t="shared" si="2"/>
        <v>1724.383234</v>
      </c>
      <c r="J24" s="82">
        <f t="shared" si="3"/>
        <v>0.3832335329</v>
      </c>
      <c r="K24" s="83">
        <f t="shared" si="4"/>
        <v>0</v>
      </c>
      <c r="L24" s="84" t="str">
        <f t="shared" si="5"/>
        <v>Paid</v>
      </c>
      <c r="M24" s="71"/>
      <c r="N24" s="86">
        <f t="shared" si="6"/>
        <v>0</v>
      </c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</row>
    <row r="25">
      <c r="A25" s="74">
        <v>24.0</v>
      </c>
      <c r="B25" s="101" t="s">
        <v>29</v>
      </c>
      <c r="C25" s="14" t="s">
        <v>31</v>
      </c>
      <c r="D25" s="99"/>
      <c r="E25" s="77">
        <f>45+605</f>
        <v>650</v>
      </c>
      <c r="F25" s="78">
        <f>MEAL!AJ27</f>
        <v>17</v>
      </c>
      <c r="G25" s="79">
        <f t="shared" si="1"/>
        <v>550.3298857</v>
      </c>
      <c r="H25" s="80">
        <v>100.0</v>
      </c>
      <c r="I25" s="81">
        <f t="shared" si="2"/>
        <v>650.3298857</v>
      </c>
      <c r="J25" s="82">
        <f t="shared" si="3"/>
        <v>0.3298856832</v>
      </c>
      <c r="K25" s="83">
        <f t="shared" si="4"/>
        <v>0</v>
      </c>
      <c r="L25" s="84" t="str">
        <f t="shared" si="5"/>
        <v>Paid</v>
      </c>
      <c r="M25" s="71"/>
      <c r="N25" s="86">
        <f t="shared" si="6"/>
        <v>0</v>
      </c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</row>
    <row r="26">
      <c r="A26" s="74">
        <v>25.0</v>
      </c>
      <c r="B26" s="101" t="s">
        <v>29</v>
      </c>
      <c r="C26" s="14" t="s">
        <v>32</v>
      </c>
      <c r="D26" s="99"/>
      <c r="E26" s="77">
        <f>1000+1000+161</f>
        <v>2161</v>
      </c>
      <c r="F26" s="78">
        <f>MEAL!AJ28</f>
        <v>57.5</v>
      </c>
      <c r="G26" s="79">
        <f t="shared" si="1"/>
        <v>1861.409907</v>
      </c>
      <c r="H26" s="80">
        <v>300.0</v>
      </c>
      <c r="I26" s="81">
        <f t="shared" si="2"/>
        <v>2161.409907</v>
      </c>
      <c r="J26" s="82">
        <f t="shared" si="3"/>
        <v>0.4099074578</v>
      </c>
      <c r="K26" s="83">
        <f t="shared" si="4"/>
        <v>0</v>
      </c>
      <c r="L26" s="84" t="str">
        <f t="shared" si="5"/>
        <v>Paid</v>
      </c>
      <c r="M26" s="71"/>
      <c r="N26" s="86">
        <f t="shared" si="6"/>
        <v>0</v>
      </c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</row>
    <row r="27">
      <c r="A27" s="74">
        <v>26.0</v>
      </c>
      <c r="B27" s="101" t="s">
        <v>29</v>
      </c>
      <c r="C27" s="14" t="s">
        <v>33</v>
      </c>
      <c r="D27" s="99"/>
      <c r="E27" s="77">
        <f>1000+950+238</f>
        <v>2188</v>
      </c>
      <c r="F27" s="78">
        <f>MEAL!AJ29</f>
        <v>57.5</v>
      </c>
      <c r="G27" s="79">
        <f t="shared" si="1"/>
        <v>1861.409907</v>
      </c>
      <c r="H27" s="80">
        <v>300.0</v>
      </c>
      <c r="I27" s="81">
        <f t="shared" si="2"/>
        <v>2161.409907</v>
      </c>
      <c r="J27" s="82">
        <f t="shared" si="3"/>
        <v>0</v>
      </c>
      <c r="K27" s="83">
        <f t="shared" si="4"/>
        <v>26.59009254</v>
      </c>
      <c r="L27" s="84" t="str">
        <f t="shared" si="5"/>
        <v>Will Get</v>
      </c>
      <c r="M27" s="71"/>
      <c r="N27" s="86">
        <f t="shared" si="6"/>
        <v>0</v>
      </c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</row>
    <row r="28">
      <c r="A28" s="74">
        <v>27.0</v>
      </c>
      <c r="B28" s="101"/>
      <c r="C28" s="22"/>
      <c r="D28" s="99"/>
      <c r="E28" s="77"/>
      <c r="F28" s="78">
        <f>MEAL!AJ30</f>
        <v>0</v>
      </c>
      <c r="G28" s="79">
        <f t="shared" si="1"/>
        <v>0</v>
      </c>
      <c r="H28" s="80"/>
      <c r="I28" s="81">
        <f t="shared" si="2"/>
        <v>0</v>
      </c>
      <c r="J28" s="82">
        <f t="shared" si="3"/>
        <v>0</v>
      </c>
      <c r="K28" s="83">
        <f t="shared" si="4"/>
        <v>0</v>
      </c>
      <c r="L28" s="84" t="str">
        <f t="shared" si="5"/>
        <v>Paid</v>
      </c>
      <c r="M28" s="71"/>
      <c r="N28" s="86">
        <f t="shared" si="6"/>
        <v>1</v>
      </c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</row>
    <row r="29">
      <c r="A29" s="74">
        <v>28.0</v>
      </c>
      <c r="B29" s="101"/>
      <c r="C29" s="14"/>
      <c r="D29" s="99"/>
      <c r="E29" s="77"/>
      <c r="F29" s="78">
        <f>MEAL!AJ31</f>
        <v>0</v>
      </c>
      <c r="G29" s="79">
        <f t="shared" si="1"/>
        <v>0</v>
      </c>
      <c r="H29" s="80"/>
      <c r="I29" s="81">
        <f t="shared" si="2"/>
        <v>0</v>
      </c>
      <c r="J29" s="82">
        <f t="shared" si="3"/>
        <v>0</v>
      </c>
      <c r="K29" s="83">
        <f t="shared" si="4"/>
        <v>0</v>
      </c>
      <c r="L29" s="84" t="str">
        <f t="shared" si="5"/>
        <v>Paid</v>
      </c>
      <c r="M29" s="71"/>
      <c r="N29" s="86">
        <f t="shared" si="6"/>
        <v>0</v>
      </c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</row>
    <row r="30">
      <c r="A30" s="74">
        <v>29.0</v>
      </c>
      <c r="B30" s="101"/>
      <c r="C30" s="14"/>
      <c r="D30" s="99"/>
      <c r="E30" s="77"/>
      <c r="F30" s="78">
        <f>MEAL!AJ32</f>
        <v>0</v>
      </c>
      <c r="G30" s="79">
        <f t="shared" si="1"/>
        <v>0</v>
      </c>
      <c r="H30" s="80"/>
      <c r="I30" s="81">
        <f t="shared" si="2"/>
        <v>0</v>
      </c>
      <c r="J30" s="82">
        <f t="shared" si="3"/>
        <v>0</v>
      </c>
      <c r="K30" s="83">
        <f t="shared" si="4"/>
        <v>0</v>
      </c>
      <c r="L30" s="84" t="str">
        <f t="shared" si="5"/>
        <v>Paid</v>
      </c>
      <c r="M30" s="71"/>
      <c r="N30" s="86">
        <f t="shared" si="6"/>
        <v>0</v>
      </c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</row>
    <row r="31">
      <c r="A31" s="74">
        <v>30.0</v>
      </c>
      <c r="B31" s="102"/>
      <c r="C31" s="24"/>
      <c r="D31" s="99"/>
      <c r="E31" s="77"/>
      <c r="F31" s="78">
        <f>MEAL!AJ33</f>
        <v>0</v>
      </c>
      <c r="G31" s="79">
        <f t="shared" si="1"/>
        <v>0</v>
      </c>
      <c r="H31" s="80"/>
      <c r="I31" s="81">
        <f t="shared" si="2"/>
        <v>0</v>
      </c>
      <c r="J31" s="82">
        <f t="shared" si="3"/>
        <v>0</v>
      </c>
      <c r="K31" s="83">
        <f t="shared" si="4"/>
        <v>0</v>
      </c>
      <c r="L31" s="84" t="str">
        <f t="shared" si="5"/>
        <v>Paid</v>
      </c>
      <c r="M31" s="71"/>
      <c r="N31" s="86">
        <f t="shared" si="6"/>
        <v>0</v>
      </c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</row>
    <row r="32">
      <c r="A32" s="74">
        <v>31.0</v>
      </c>
      <c r="B32" s="102"/>
      <c r="C32" s="24"/>
      <c r="D32" s="99"/>
      <c r="E32" s="77"/>
      <c r="F32" s="78">
        <f>MEAL!AJ34</f>
        <v>0</v>
      </c>
      <c r="G32" s="79">
        <f t="shared" si="1"/>
        <v>0</v>
      </c>
      <c r="H32" s="80"/>
      <c r="I32" s="81">
        <f t="shared" si="2"/>
        <v>0</v>
      </c>
      <c r="J32" s="82">
        <f t="shared" si="3"/>
        <v>0</v>
      </c>
      <c r="K32" s="83">
        <f t="shared" si="4"/>
        <v>0</v>
      </c>
      <c r="L32" s="84" t="str">
        <f t="shared" si="5"/>
        <v>Paid</v>
      </c>
      <c r="M32" s="71"/>
      <c r="N32" s="86">
        <f t="shared" si="6"/>
        <v>0</v>
      </c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</row>
    <row r="33">
      <c r="A33" s="74">
        <v>32.0</v>
      </c>
      <c r="B33" s="102"/>
      <c r="C33" s="24"/>
      <c r="D33" s="99"/>
      <c r="E33" s="77"/>
      <c r="F33" s="78">
        <f>MEAL!AJ35</f>
        <v>0</v>
      </c>
      <c r="G33" s="79">
        <f t="shared" si="1"/>
        <v>0</v>
      </c>
      <c r="H33" s="80"/>
      <c r="I33" s="81">
        <f t="shared" si="2"/>
        <v>0</v>
      </c>
      <c r="J33" s="82">
        <f t="shared" si="3"/>
        <v>0</v>
      </c>
      <c r="K33" s="83">
        <f t="shared" si="4"/>
        <v>0</v>
      </c>
      <c r="L33" s="84" t="str">
        <f t="shared" si="5"/>
        <v>Paid</v>
      </c>
      <c r="M33" s="71"/>
      <c r="N33" s="86">
        <f t="shared" si="6"/>
        <v>0</v>
      </c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</row>
    <row r="34">
      <c r="A34" s="74">
        <v>33.0</v>
      </c>
      <c r="B34" s="102"/>
      <c r="C34" s="24"/>
      <c r="D34" s="99"/>
      <c r="E34" s="77"/>
      <c r="F34" s="78">
        <f>MEAL!AJ36</f>
        <v>0</v>
      </c>
      <c r="G34" s="79">
        <f t="shared" si="1"/>
        <v>0</v>
      </c>
      <c r="H34" s="80"/>
      <c r="I34" s="81">
        <f t="shared" si="2"/>
        <v>0</v>
      </c>
      <c r="J34" s="82">
        <f t="shared" si="3"/>
        <v>0</v>
      </c>
      <c r="K34" s="83">
        <f t="shared" si="4"/>
        <v>0</v>
      </c>
      <c r="L34" s="84" t="str">
        <f t="shared" si="5"/>
        <v>Paid</v>
      </c>
      <c r="M34" s="71"/>
      <c r="N34" s="86">
        <f t="shared" si="6"/>
        <v>0</v>
      </c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</row>
    <row r="35">
      <c r="A35" s="74">
        <v>34.0</v>
      </c>
      <c r="B35" s="102"/>
      <c r="C35" s="24"/>
      <c r="D35" s="103"/>
      <c r="E35" s="77"/>
      <c r="F35" s="78">
        <f>MEAL!AJ37</f>
        <v>0</v>
      </c>
      <c r="G35" s="79">
        <f t="shared" si="1"/>
        <v>0</v>
      </c>
      <c r="H35" s="80"/>
      <c r="I35" s="81">
        <f t="shared" si="2"/>
        <v>0</v>
      </c>
      <c r="J35" s="82">
        <f t="shared" si="3"/>
        <v>0</v>
      </c>
      <c r="K35" s="83">
        <f t="shared" si="4"/>
        <v>0</v>
      </c>
      <c r="L35" s="84" t="str">
        <f t="shared" si="5"/>
        <v>Paid</v>
      </c>
      <c r="M35" s="71"/>
      <c r="N35" s="86">
        <f t="shared" si="6"/>
        <v>0</v>
      </c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</row>
    <row r="36">
      <c r="A36" s="74">
        <v>35.0</v>
      </c>
      <c r="B36" s="104"/>
      <c r="C36" s="26"/>
      <c r="D36" s="103"/>
      <c r="E36" s="105"/>
      <c r="F36" s="78">
        <f>MEAL!AJ38</f>
        <v>0</v>
      </c>
      <c r="G36" s="79">
        <f t="shared" si="1"/>
        <v>0</v>
      </c>
      <c r="H36" s="80"/>
      <c r="I36" s="81">
        <f t="shared" si="2"/>
        <v>0</v>
      </c>
      <c r="J36" s="82">
        <f t="shared" si="3"/>
        <v>0</v>
      </c>
      <c r="K36" s="83">
        <f t="shared" si="4"/>
        <v>0</v>
      </c>
      <c r="L36" s="84" t="str">
        <f t="shared" si="5"/>
        <v>Paid</v>
      </c>
      <c r="M36" s="71"/>
      <c r="N36" s="86">
        <f t="shared" si="6"/>
        <v>0</v>
      </c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</row>
    <row r="37">
      <c r="A37" s="74">
        <v>36.0</v>
      </c>
      <c r="B37" s="104"/>
      <c r="C37" s="26"/>
      <c r="D37" s="103"/>
      <c r="E37" s="105"/>
      <c r="F37" s="78">
        <f>MEAL!AJ39</f>
        <v>0</v>
      </c>
      <c r="G37" s="79">
        <f t="shared" si="1"/>
        <v>0</v>
      </c>
      <c r="H37" s="80"/>
      <c r="I37" s="81">
        <f t="shared" si="2"/>
        <v>0</v>
      </c>
      <c r="J37" s="82">
        <f t="shared" si="3"/>
        <v>0</v>
      </c>
      <c r="K37" s="83">
        <f t="shared" si="4"/>
        <v>0</v>
      </c>
      <c r="L37" s="84" t="str">
        <f t="shared" si="5"/>
        <v>Paid</v>
      </c>
      <c r="M37" s="71"/>
      <c r="N37" s="86">
        <f t="shared" si="6"/>
        <v>0</v>
      </c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</row>
    <row r="38">
      <c r="A38" s="74">
        <v>37.0</v>
      </c>
      <c r="B38" s="104"/>
      <c r="C38" s="26"/>
      <c r="D38" s="103"/>
      <c r="E38" s="105"/>
      <c r="F38" s="78">
        <f>MEAL!AJ40</f>
        <v>0</v>
      </c>
      <c r="G38" s="79">
        <f t="shared" si="1"/>
        <v>0</v>
      </c>
      <c r="H38" s="80"/>
      <c r="I38" s="81">
        <f t="shared" si="2"/>
        <v>0</v>
      </c>
      <c r="J38" s="82">
        <f t="shared" si="3"/>
        <v>0</v>
      </c>
      <c r="K38" s="83">
        <f t="shared" si="4"/>
        <v>0</v>
      </c>
      <c r="L38" s="84" t="str">
        <f t="shared" si="5"/>
        <v>Paid</v>
      </c>
      <c r="M38" s="71"/>
      <c r="N38" s="86">
        <f t="shared" si="6"/>
        <v>0</v>
      </c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</row>
    <row r="39">
      <c r="A39" s="74">
        <v>38.0</v>
      </c>
      <c r="B39" s="104"/>
      <c r="C39" s="26"/>
      <c r="D39" s="103"/>
      <c r="E39" s="105"/>
      <c r="F39" s="78">
        <f>MEAL!AJ41</f>
        <v>0</v>
      </c>
      <c r="G39" s="79">
        <f t="shared" si="1"/>
        <v>0</v>
      </c>
      <c r="H39" s="80"/>
      <c r="I39" s="81">
        <f t="shared" si="2"/>
        <v>0</v>
      </c>
      <c r="J39" s="82">
        <f t="shared" si="3"/>
        <v>0</v>
      </c>
      <c r="K39" s="83">
        <f t="shared" si="4"/>
        <v>0</v>
      </c>
      <c r="L39" s="84" t="str">
        <f t="shared" si="5"/>
        <v>Paid</v>
      </c>
      <c r="M39" s="71"/>
      <c r="N39" s="86">
        <f t="shared" si="6"/>
        <v>0</v>
      </c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</row>
    <row r="40">
      <c r="A40" s="74">
        <v>39.0</v>
      </c>
      <c r="B40" s="104"/>
      <c r="C40" s="26"/>
      <c r="D40" s="103"/>
      <c r="E40" s="105"/>
      <c r="F40" s="78">
        <f>MEAL!AJ42</f>
        <v>0</v>
      </c>
      <c r="G40" s="79">
        <f t="shared" si="1"/>
        <v>0</v>
      </c>
      <c r="H40" s="80"/>
      <c r="I40" s="81">
        <f t="shared" si="2"/>
        <v>0</v>
      </c>
      <c r="J40" s="82">
        <f t="shared" si="3"/>
        <v>0</v>
      </c>
      <c r="K40" s="83">
        <f t="shared" si="4"/>
        <v>0</v>
      </c>
      <c r="L40" s="84" t="str">
        <f t="shared" si="5"/>
        <v>Paid</v>
      </c>
      <c r="M40" s="71"/>
      <c r="N40" s="86">
        <f t="shared" si="6"/>
        <v>0</v>
      </c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</row>
    <row r="41">
      <c r="A41" s="74">
        <v>40.0</v>
      </c>
      <c r="B41" s="104"/>
      <c r="C41" s="26"/>
      <c r="D41" s="103"/>
      <c r="E41" s="105"/>
      <c r="F41" s="78">
        <f>MEAL!AJ43</f>
        <v>0</v>
      </c>
      <c r="G41" s="79">
        <f t="shared" si="1"/>
        <v>0</v>
      </c>
      <c r="H41" s="80"/>
      <c r="I41" s="81">
        <f t="shared" si="2"/>
        <v>0</v>
      </c>
      <c r="J41" s="82">
        <f t="shared" si="3"/>
        <v>0</v>
      </c>
      <c r="K41" s="83">
        <f t="shared" si="4"/>
        <v>0</v>
      </c>
      <c r="L41" s="84" t="str">
        <f t="shared" si="5"/>
        <v>Paid</v>
      </c>
      <c r="M41" s="71"/>
      <c r="N41" s="86">
        <f t="shared" si="6"/>
        <v>0</v>
      </c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</row>
    <row r="42">
      <c r="A42" s="106"/>
      <c r="B42" s="107"/>
      <c r="C42" s="47"/>
      <c r="D42" s="108"/>
      <c r="E42" s="109"/>
      <c r="F42" s="110"/>
      <c r="G42" s="111"/>
      <c r="H42" s="112"/>
      <c r="I42" s="113"/>
      <c r="J42" s="114"/>
      <c r="K42" s="115"/>
      <c r="L42" s="116"/>
      <c r="M42" s="71"/>
      <c r="N42" s="86">
        <f t="shared" si="6"/>
        <v>0</v>
      </c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</row>
    <row r="43">
      <c r="A43" s="106"/>
      <c r="B43" s="107"/>
      <c r="C43" s="47"/>
      <c r="D43" s="108"/>
      <c r="E43" s="109"/>
      <c r="F43" s="110"/>
      <c r="G43" s="111"/>
      <c r="H43" s="112"/>
      <c r="I43" s="113"/>
      <c r="J43" s="114"/>
      <c r="K43" s="115"/>
      <c r="L43" s="116"/>
      <c r="M43" s="71"/>
      <c r="N43" s="86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</row>
    <row r="44">
      <c r="A44" s="106"/>
      <c r="B44" s="107"/>
      <c r="C44" s="47"/>
      <c r="D44" s="108"/>
      <c r="E44" s="109"/>
      <c r="F44" s="110"/>
      <c r="G44" s="111"/>
      <c r="H44" s="112"/>
      <c r="I44" s="113"/>
      <c r="J44" s="114"/>
      <c r="K44" s="115"/>
      <c r="L44" s="116"/>
      <c r="M44" s="71"/>
      <c r="N44" s="86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</row>
    <row r="45">
      <c r="A45" s="106"/>
      <c r="B45" s="107"/>
      <c r="C45" s="47"/>
      <c r="D45" s="108"/>
      <c r="E45" s="109"/>
      <c r="F45" s="110"/>
      <c r="G45" s="111"/>
      <c r="H45" s="112"/>
      <c r="I45" s="113"/>
      <c r="J45" s="114"/>
      <c r="K45" s="115"/>
      <c r="L45" s="116"/>
      <c r="M45" s="71"/>
      <c r="N45" s="86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</row>
    <row r="46">
      <c r="A46" s="106"/>
      <c r="B46" s="107"/>
      <c r="C46" s="47"/>
      <c r="D46" s="108"/>
      <c r="E46" s="109"/>
      <c r="F46" s="110"/>
      <c r="G46" s="111"/>
      <c r="H46" s="112"/>
      <c r="I46" s="113"/>
      <c r="J46" s="114"/>
      <c r="K46" s="115"/>
      <c r="L46" s="116"/>
      <c r="M46" s="71"/>
      <c r="N46" s="86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</row>
    <row r="47">
      <c r="A47" s="117"/>
      <c r="B47" s="107"/>
      <c r="C47" s="47"/>
      <c r="D47" s="108"/>
      <c r="E47" s="109"/>
      <c r="F47" s="110"/>
      <c r="G47" s="111"/>
      <c r="H47" s="112"/>
      <c r="I47" s="113"/>
      <c r="J47" s="114"/>
      <c r="K47" s="115"/>
      <c r="L47" s="116"/>
      <c r="M47" s="71"/>
      <c r="N47" s="86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</row>
    <row r="48">
      <c r="A48" s="117"/>
      <c r="B48" s="107"/>
      <c r="C48" s="47"/>
      <c r="D48" s="108"/>
      <c r="E48" s="109"/>
      <c r="F48" s="110"/>
      <c r="G48" s="111"/>
      <c r="H48" s="112"/>
      <c r="I48" s="113"/>
      <c r="J48" s="114"/>
      <c r="K48" s="115"/>
      <c r="L48" s="116"/>
      <c r="M48" s="71"/>
      <c r="N48" s="86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</row>
    <row r="49">
      <c r="A49" s="117"/>
      <c r="B49" s="107"/>
      <c r="C49" s="47"/>
      <c r="D49" s="108"/>
      <c r="E49" s="109"/>
      <c r="F49" s="110"/>
      <c r="G49" s="111"/>
      <c r="H49" s="112"/>
      <c r="I49" s="113"/>
      <c r="J49" s="114"/>
      <c r="K49" s="115"/>
      <c r="L49" s="116"/>
      <c r="M49" s="71"/>
      <c r="N49" s="86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</row>
    <row r="50">
      <c r="A50" s="117"/>
      <c r="B50" s="107"/>
      <c r="C50" s="47"/>
      <c r="D50" s="108"/>
      <c r="E50" s="109"/>
      <c r="F50" s="110"/>
      <c r="G50" s="111"/>
      <c r="H50" s="112"/>
      <c r="I50" s="113"/>
      <c r="J50" s="114"/>
      <c r="K50" s="115"/>
      <c r="L50" s="116"/>
      <c r="M50" s="71"/>
      <c r="N50" s="86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</row>
    <row r="51">
      <c r="A51" s="117"/>
      <c r="B51" s="107"/>
      <c r="C51" s="47"/>
      <c r="D51" s="108"/>
      <c r="E51" s="109"/>
      <c r="F51" s="110"/>
      <c r="G51" s="111"/>
      <c r="H51" s="112"/>
      <c r="I51" s="113"/>
      <c r="J51" s="114"/>
      <c r="K51" s="115"/>
      <c r="L51" s="116"/>
      <c r="M51" s="71"/>
      <c r="N51" s="86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</row>
    <row r="52">
      <c r="A52" s="117"/>
      <c r="B52" s="107"/>
      <c r="C52" s="47"/>
      <c r="D52" s="108"/>
      <c r="E52" s="109"/>
      <c r="F52" s="110"/>
      <c r="G52" s="111"/>
      <c r="H52" s="112"/>
      <c r="I52" s="113"/>
      <c r="J52" s="114"/>
      <c r="K52" s="115"/>
      <c r="L52" s="116"/>
      <c r="M52" s="71"/>
      <c r="N52" s="86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</row>
    <row r="53">
      <c r="A53" s="117"/>
      <c r="B53" s="107"/>
      <c r="C53" s="47"/>
      <c r="D53" s="108"/>
      <c r="E53" s="118"/>
      <c r="F53" s="119"/>
      <c r="G53" s="120"/>
      <c r="H53" s="120"/>
      <c r="I53" s="120"/>
      <c r="J53" s="120"/>
      <c r="K53" s="120"/>
      <c r="L53" s="121"/>
      <c r="M53" s="71"/>
      <c r="N53" s="86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</row>
    <row r="54">
      <c r="A54" s="117"/>
      <c r="B54" s="107"/>
      <c r="C54" s="47"/>
      <c r="D54" s="108"/>
      <c r="E54" s="122" t="s">
        <v>67</v>
      </c>
      <c r="F54" s="122" t="s">
        <v>68</v>
      </c>
      <c r="G54" s="122" t="s">
        <v>69</v>
      </c>
      <c r="H54" s="122" t="s">
        <v>70</v>
      </c>
      <c r="I54" s="123" t="s">
        <v>71</v>
      </c>
      <c r="J54" s="78" t="s">
        <v>72</v>
      </c>
      <c r="K54" s="105" t="s">
        <v>73</v>
      </c>
      <c r="L54" s="124" t="s">
        <v>74</v>
      </c>
      <c r="M54" s="71"/>
      <c r="N54" s="86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</row>
    <row r="55">
      <c r="A55" s="117"/>
      <c r="B55" s="107"/>
      <c r="C55" s="47"/>
      <c r="D55" s="108"/>
      <c r="E55" s="125">
        <f>SUM(E2:E41)</f>
        <v>67193</v>
      </c>
      <c r="F55" s="125">
        <f t="shared" ref="F55:K55" si="7">sum(F2:F41)</f>
        <v>1837</v>
      </c>
      <c r="G55" s="126">
        <f t="shared" si="7"/>
        <v>59468</v>
      </c>
      <c r="H55" s="126">
        <f t="shared" si="7"/>
        <v>7600</v>
      </c>
      <c r="I55" s="126">
        <f t="shared" si="7"/>
        <v>67068</v>
      </c>
      <c r="J55" s="127">
        <f t="shared" si="7"/>
        <v>27.18454001</v>
      </c>
      <c r="K55" s="128">
        <f t="shared" si="7"/>
        <v>152.18454</v>
      </c>
      <c r="L55" s="129" t="str">
        <f>if(J55&gt;K55,"Meal Will Get",if(J55&lt;K55,"Meal Will Pay"))</f>
        <v>Meal Will Pay</v>
      </c>
      <c r="M55" s="71"/>
      <c r="N55" s="86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</row>
    <row r="56">
      <c r="A56" s="117"/>
      <c r="B56" s="107"/>
      <c r="C56" s="47"/>
      <c r="D56" s="108"/>
      <c r="E56" s="118"/>
      <c r="F56" s="119"/>
      <c r="G56" s="120"/>
      <c r="H56" s="120"/>
      <c r="I56" s="120"/>
      <c r="J56" s="120"/>
      <c r="K56" s="120"/>
      <c r="L56" s="121"/>
      <c r="M56" s="71"/>
      <c r="N56" s="86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</row>
    <row r="57">
      <c r="A57" s="117"/>
      <c r="B57" s="107"/>
      <c r="C57" s="47"/>
      <c r="D57" s="108"/>
      <c r="E57" s="109"/>
      <c r="F57" s="110"/>
      <c r="G57" s="111"/>
      <c r="H57" s="130" t="s">
        <v>75</v>
      </c>
      <c r="I57" s="113"/>
      <c r="J57" s="114"/>
      <c r="K57" s="115"/>
      <c r="L57" s="116"/>
      <c r="M57" s="71"/>
      <c r="N57" s="86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</row>
    <row r="58">
      <c r="A58" s="117"/>
      <c r="B58" s="107"/>
      <c r="C58" s="47"/>
      <c r="D58" s="108"/>
      <c r="E58" s="109"/>
      <c r="F58" s="110"/>
      <c r="G58" s="111"/>
      <c r="H58" s="131">
        <f>1500+6100</f>
        <v>7600</v>
      </c>
      <c r="I58" s="113"/>
      <c r="J58" s="114"/>
      <c r="K58" s="115"/>
      <c r="L58" s="116"/>
      <c r="M58" s="71"/>
      <c r="N58" s="86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</row>
    <row r="59">
      <c r="A59" s="117"/>
      <c r="B59" s="107"/>
      <c r="C59" s="47"/>
      <c r="D59" s="108"/>
      <c r="E59" s="109"/>
      <c r="F59" s="110"/>
      <c r="G59" s="111"/>
      <c r="H59" s="130" t="s">
        <v>76</v>
      </c>
      <c r="I59" s="113"/>
      <c r="J59" s="114"/>
      <c r="K59" s="115"/>
      <c r="L59" s="116"/>
      <c r="M59" s="71"/>
      <c r="N59" s="86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</row>
    <row r="60">
      <c r="A60" s="117"/>
      <c r="B60" s="107"/>
      <c r="C60" s="47"/>
      <c r="D60" s="108"/>
      <c r="E60" s="109"/>
      <c r="F60" s="110"/>
      <c r="G60" s="111"/>
      <c r="H60" s="132">
        <f>H55-H58</f>
        <v>0</v>
      </c>
      <c r="I60" s="113"/>
      <c r="J60" s="114"/>
      <c r="K60" s="115"/>
      <c r="L60" s="116"/>
      <c r="M60" s="71"/>
      <c r="N60" s="86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</row>
    <row r="61">
      <c r="A61" s="117"/>
      <c r="B61" s="107"/>
      <c r="C61" s="47"/>
      <c r="D61" s="108"/>
      <c r="E61" s="109"/>
      <c r="F61" s="110"/>
      <c r="G61" s="111"/>
      <c r="H61" s="112"/>
      <c r="I61" s="113"/>
      <c r="J61" s="114"/>
      <c r="K61" s="115"/>
      <c r="L61" s="116"/>
      <c r="M61" s="71"/>
      <c r="N61" s="86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</row>
    <row r="62">
      <c r="A62" s="117"/>
      <c r="B62" s="107"/>
      <c r="C62" s="47"/>
      <c r="D62" s="108"/>
      <c r="E62" s="109"/>
      <c r="F62" s="110"/>
      <c r="G62" s="111"/>
      <c r="H62" s="112"/>
      <c r="I62" s="113"/>
      <c r="J62" s="114"/>
      <c r="K62" s="115"/>
      <c r="L62" s="116"/>
      <c r="M62" s="71"/>
      <c r="N62" s="86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</row>
    <row r="63">
      <c r="A63" s="117"/>
      <c r="B63" s="107"/>
      <c r="C63" s="47"/>
      <c r="D63" s="108"/>
      <c r="E63" s="109"/>
      <c r="F63" s="110"/>
      <c r="G63" s="111"/>
      <c r="H63" s="112"/>
      <c r="I63" s="113"/>
      <c r="J63" s="114"/>
      <c r="K63" s="115"/>
      <c r="L63" s="116"/>
      <c r="M63" s="71"/>
      <c r="N63" s="86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</row>
    <row r="64">
      <c r="A64" s="117"/>
      <c r="B64" s="107"/>
      <c r="C64" s="47"/>
      <c r="D64" s="108"/>
      <c r="E64" s="109"/>
      <c r="F64" s="110"/>
      <c r="G64" s="111"/>
      <c r="H64" s="112"/>
      <c r="I64" s="113"/>
      <c r="J64" s="114"/>
      <c r="K64" s="115"/>
      <c r="L64" s="116"/>
      <c r="M64" s="71"/>
      <c r="N64" s="86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</row>
    <row r="65">
      <c r="A65" s="117"/>
      <c r="B65" s="107"/>
      <c r="C65" s="47"/>
      <c r="D65" s="108"/>
      <c r="E65" s="109"/>
      <c r="F65" s="110"/>
      <c r="G65" s="111"/>
      <c r="H65" s="112"/>
      <c r="I65" s="113"/>
      <c r="J65" s="114"/>
      <c r="K65" s="115"/>
      <c r="L65" s="116"/>
      <c r="M65" s="71"/>
      <c r="N65" s="86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</row>
    <row r="66">
      <c r="A66" s="117"/>
      <c r="B66" s="107"/>
      <c r="C66" s="47"/>
      <c r="D66" s="108"/>
      <c r="E66" s="109"/>
      <c r="F66" s="110"/>
      <c r="G66" s="111"/>
      <c r="H66" s="112"/>
      <c r="I66" s="113"/>
      <c r="J66" s="114"/>
      <c r="K66" s="115"/>
      <c r="L66" s="116"/>
      <c r="M66" s="71"/>
      <c r="N66" s="86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</row>
    <row r="67">
      <c r="A67" s="117"/>
      <c r="B67" s="107"/>
      <c r="C67" s="47"/>
      <c r="D67" s="108"/>
      <c r="E67" s="109"/>
      <c r="F67" s="110"/>
      <c r="G67" s="111"/>
      <c r="H67" s="112"/>
      <c r="I67" s="113"/>
      <c r="J67" s="114"/>
      <c r="K67" s="115"/>
      <c r="L67" s="116"/>
      <c r="M67" s="71"/>
      <c r="N67" s="86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</row>
    <row r="68">
      <c r="A68" s="117"/>
      <c r="B68" s="107"/>
      <c r="C68" s="47"/>
      <c r="D68" s="108"/>
      <c r="E68" s="109"/>
      <c r="F68" s="110"/>
      <c r="G68" s="111"/>
      <c r="H68" s="112"/>
      <c r="I68" s="113"/>
      <c r="J68" s="114"/>
      <c r="K68" s="115"/>
      <c r="L68" s="116"/>
      <c r="M68" s="71"/>
      <c r="N68" s="86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</row>
    <row r="69">
      <c r="A69" s="117"/>
      <c r="B69" s="107"/>
      <c r="C69" s="47"/>
      <c r="D69" s="108"/>
      <c r="E69" s="109"/>
      <c r="F69" s="110"/>
      <c r="G69" s="111"/>
      <c r="H69" s="112"/>
      <c r="I69" s="113"/>
      <c r="J69" s="114"/>
      <c r="K69" s="115"/>
      <c r="L69" s="116"/>
      <c r="M69" s="71"/>
      <c r="N69" s="86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</row>
    <row r="70">
      <c r="A70" s="117"/>
      <c r="B70" s="107"/>
      <c r="C70" s="47"/>
      <c r="D70" s="108"/>
      <c r="E70" s="109"/>
      <c r="F70" s="110"/>
      <c r="G70" s="111"/>
      <c r="H70" s="112"/>
      <c r="I70" s="113"/>
      <c r="J70" s="114"/>
      <c r="K70" s="115"/>
      <c r="L70" s="116"/>
      <c r="M70" s="71"/>
      <c r="N70" s="86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</row>
    <row r="71">
      <c r="A71" s="117"/>
      <c r="B71" s="107"/>
      <c r="C71" s="47"/>
      <c r="D71" s="108"/>
      <c r="E71" s="109"/>
      <c r="F71" s="110"/>
      <c r="G71" s="111"/>
      <c r="H71" s="112"/>
      <c r="I71" s="113"/>
      <c r="J71" s="114"/>
      <c r="K71" s="115"/>
      <c r="L71" s="116"/>
      <c r="M71" s="71"/>
      <c r="N71" s="86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</row>
    <row r="72">
      <c r="A72" s="117"/>
      <c r="B72" s="107"/>
      <c r="C72" s="47"/>
      <c r="D72" s="108"/>
      <c r="E72" s="109"/>
      <c r="F72" s="110"/>
      <c r="G72" s="111"/>
      <c r="H72" s="112"/>
      <c r="I72" s="113"/>
      <c r="J72" s="114"/>
      <c r="K72" s="115"/>
      <c r="L72" s="116"/>
      <c r="M72" s="71"/>
      <c r="N72" s="86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</row>
    <row r="73">
      <c r="A73" s="117"/>
      <c r="B73" s="107"/>
      <c r="C73" s="47"/>
      <c r="D73" s="108"/>
      <c r="E73" s="109"/>
      <c r="F73" s="110"/>
      <c r="G73" s="111"/>
      <c r="H73" s="112"/>
      <c r="I73" s="113"/>
      <c r="J73" s="114"/>
      <c r="K73" s="115"/>
      <c r="L73" s="116"/>
      <c r="M73" s="71"/>
      <c r="N73" s="86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</row>
    <row r="74">
      <c r="A74" s="117"/>
      <c r="B74" s="107"/>
      <c r="C74" s="47"/>
      <c r="D74" s="108"/>
      <c r="E74" s="109"/>
      <c r="F74" s="110"/>
      <c r="G74" s="111"/>
      <c r="H74" s="112"/>
      <c r="I74" s="113"/>
      <c r="J74" s="114"/>
      <c r="K74" s="115"/>
      <c r="L74" s="116"/>
      <c r="M74" s="71"/>
      <c r="N74" s="86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</row>
    <row r="75">
      <c r="A75" s="117"/>
      <c r="B75" s="107"/>
      <c r="C75" s="47"/>
      <c r="D75" s="108"/>
      <c r="E75" s="109"/>
      <c r="F75" s="110"/>
      <c r="G75" s="111"/>
      <c r="H75" s="112"/>
      <c r="I75" s="113"/>
      <c r="J75" s="114"/>
      <c r="K75" s="115"/>
      <c r="L75" s="116"/>
      <c r="M75" s="71"/>
      <c r="N75" s="86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</row>
    <row r="76">
      <c r="A76" s="117"/>
      <c r="B76" s="107"/>
      <c r="C76" s="47"/>
      <c r="D76" s="108"/>
      <c r="E76" s="109"/>
      <c r="F76" s="110"/>
      <c r="G76" s="111"/>
      <c r="H76" s="112"/>
      <c r="I76" s="113"/>
      <c r="J76" s="114"/>
      <c r="K76" s="115"/>
      <c r="L76" s="116"/>
      <c r="M76" s="71"/>
      <c r="N76" s="86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</row>
    <row r="77">
      <c r="A77" s="117"/>
      <c r="B77" s="107"/>
      <c r="C77" s="47"/>
      <c r="D77" s="108"/>
      <c r="E77" s="109"/>
      <c r="F77" s="110"/>
      <c r="G77" s="111"/>
      <c r="H77" s="112"/>
      <c r="I77" s="113"/>
      <c r="J77" s="114"/>
      <c r="K77" s="115"/>
      <c r="L77" s="116"/>
      <c r="M77" s="71"/>
      <c r="N77" s="86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</row>
    <row r="78">
      <c r="A78" s="117"/>
      <c r="B78" s="107"/>
      <c r="C78" s="47"/>
      <c r="D78" s="108"/>
      <c r="E78" s="109"/>
      <c r="F78" s="110"/>
      <c r="G78" s="111"/>
      <c r="H78" s="112"/>
      <c r="I78" s="113"/>
      <c r="J78" s="114"/>
      <c r="K78" s="115"/>
      <c r="L78" s="116"/>
      <c r="M78" s="71"/>
      <c r="N78" s="86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</row>
    <row r="79">
      <c r="A79" s="117"/>
      <c r="B79" s="107"/>
      <c r="C79" s="47"/>
      <c r="D79" s="108"/>
      <c r="E79" s="109"/>
      <c r="F79" s="110"/>
      <c r="G79" s="111"/>
      <c r="H79" s="112"/>
      <c r="I79" s="113"/>
      <c r="J79" s="114"/>
      <c r="K79" s="115"/>
      <c r="L79" s="116"/>
      <c r="M79" s="71"/>
      <c r="N79" s="86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</row>
    <row r="80">
      <c r="A80" s="117"/>
      <c r="B80" s="107"/>
      <c r="C80" s="47"/>
      <c r="D80" s="108"/>
      <c r="E80" s="109"/>
      <c r="F80" s="110"/>
      <c r="G80" s="111"/>
      <c r="H80" s="112"/>
      <c r="I80" s="113"/>
      <c r="J80" s="114"/>
      <c r="K80" s="115"/>
      <c r="L80" s="116"/>
      <c r="M80" s="71"/>
      <c r="N80" s="86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</row>
    <row r="81">
      <c r="A81" s="117"/>
      <c r="B81" s="107"/>
      <c r="C81" s="47"/>
      <c r="D81" s="108"/>
      <c r="E81" s="109"/>
      <c r="F81" s="110"/>
      <c r="G81" s="111"/>
      <c r="H81" s="112"/>
      <c r="I81" s="113"/>
      <c r="J81" s="114"/>
      <c r="K81" s="115"/>
      <c r="L81" s="116"/>
      <c r="M81" s="71"/>
      <c r="N81" s="86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</row>
    <row r="82">
      <c r="A82" s="117"/>
      <c r="B82" s="107"/>
      <c r="C82" s="47"/>
      <c r="D82" s="108"/>
      <c r="E82" s="109"/>
      <c r="F82" s="110"/>
      <c r="G82" s="111"/>
      <c r="H82" s="112"/>
      <c r="I82" s="113"/>
      <c r="J82" s="114"/>
      <c r="K82" s="115"/>
      <c r="L82" s="116"/>
      <c r="M82" s="71"/>
      <c r="N82" s="86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</row>
    <row r="83">
      <c r="A83" s="117"/>
      <c r="B83" s="107"/>
      <c r="C83" s="47"/>
      <c r="D83" s="108"/>
      <c r="E83" s="109"/>
      <c r="F83" s="110"/>
      <c r="G83" s="111"/>
      <c r="H83" s="112"/>
      <c r="I83" s="113"/>
      <c r="J83" s="114"/>
      <c r="K83" s="115"/>
      <c r="L83" s="116"/>
      <c r="M83" s="71"/>
      <c r="N83" s="86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</row>
    <row r="84">
      <c r="A84" s="117"/>
      <c r="B84" s="107"/>
      <c r="C84" s="47"/>
      <c r="D84" s="108"/>
      <c r="E84" s="109"/>
      <c r="F84" s="110"/>
      <c r="G84" s="111"/>
      <c r="H84" s="112"/>
      <c r="I84" s="113"/>
      <c r="J84" s="114"/>
      <c r="K84" s="115"/>
      <c r="L84" s="116"/>
      <c r="M84" s="71"/>
      <c r="N84" s="86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</row>
    <row r="85">
      <c r="A85" s="117"/>
      <c r="B85" s="107"/>
      <c r="C85" s="47"/>
      <c r="D85" s="108"/>
      <c r="E85" s="109"/>
      <c r="F85" s="110"/>
      <c r="G85" s="111"/>
      <c r="H85" s="112"/>
      <c r="I85" s="113"/>
      <c r="J85" s="114"/>
      <c r="K85" s="115"/>
      <c r="L85" s="116"/>
      <c r="M85" s="71"/>
      <c r="N85" s="86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</row>
    <row r="86">
      <c r="A86" s="117"/>
      <c r="B86" s="107"/>
      <c r="C86" s="47"/>
      <c r="D86" s="108"/>
      <c r="E86" s="109"/>
      <c r="F86" s="110"/>
      <c r="G86" s="111"/>
      <c r="H86" s="112"/>
      <c r="I86" s="113"/>
      <c r="J86" s="114"/>
      <c r="K86" s="115"/>
      <c r="L86" s="116"/>
      <c r="M86" s="71"/>
      <c r="N86" s="86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</row>
    <row r="87">
      <c r="A87" s="117"/>
      <c r="B87" s="107"/>
      <c r="C87" s="47"/>
      <c r="D87" s="108"/>
      <c r="E87" s="109"/>
      <c r="F87" s="110"/>
      <c r="G87" s="111"/>
      <c r="H87" s="112"/>
      <c r="I87" s="113"/>
      <c r="J87" s="114"/>
      <c r="K87" s="115"/>
      <c r="L87" s="116"/>
      <c r="M87" s="71"/>
      <c r="N87" s="86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</row>
    <row r="88">
      <c r="A88" s="117"/>
      <c r="B88" s="107"/>
      <c r="C88" s="47"/>
      <c r="D88" s="108"/>
      <c r="E88" s="109"/>
      <c r="F88" s="110"/>
      <c r="G88" s="111"/>
      <c r="H88" s="112"/>
      <c r="I88" s="113"/>
      <c r="J88" s="114"/>
      <c r="K88" s="115"/>
      <c r="L88" s="116"/>
      <c r="M88" s="71"/>
      <c r="N88" s="86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</row>
    <row r="89">
      <c r="A89" s="117"/>
      <c r="B89" s="107"/>
      <c r="C89" s="47"/>
      <c r="D89" s="108"/>
      <c r="E89" s="109"/>
      <c r="F89" s="110"/>
      <c r="G89" s="111"/>
      <c r="H89" s="112"/>
      <c r="I89" s="113"/>
      <c r="J89" s="114"/>
      <c r="K89" s="115"/>
      <c r="L89" s="116"/>
      <c r="M89" s="71"/>
      <c r="N89" s="86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</row>
    <row r="90">
      <c r="A90" s="117"/>
      <c r="B90" s="107"/>
      <c r="C90" s="47"/>
      <c r="D90" s="108"/>
      <c r="E90" s="109"/>
      <c r="F90" s="110"/>
      <c r="G90" s="111"/>
      <c r="H90" s="112"/>
      <c r="I90" s="113"/>
      <c r="J90" s="114"/>
      <c r="K90" s="115"/>
      <c r="L90" s="116"/>
      <c r="M90" s="71"/>
      <c r="N90" s="86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</row>
    <row r="91">
      <c r="A91" s="117"/>
      <c r="B91" s="107"/>
      <c r="C91" s="47"/>
      <c r="D91" s="108"/>
      <c r="E91" s="109"/>
      <c r="F91" s="110"/>
      <c r="G91" s="111"/>
      <c r="H91" s="112"/>
      <c r="I91" s="113"/>
      <c r="J91" s="114"/>
      <c r="K91" s="115"/>
      <c r="L91" s="116"/>
      <c r="M91" s="71"/>
      <c r="N91" s="86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</row>
    <row r="92">
      <c r="A92" s="117"/>
      <c r="B92" s="107"/>
      <c r="C92" s="47"/>
      <c r="D92" s="108"/>
      <c r="E92" s="109"/>
      <c r="F92" s="110"/>
      <c r="G92" s="111"/>
      <c r="H92" s="112"/>
      <c r="I92" s="113"/>
      <c r="J92" s="114"/>
      <c r="K92" s="115"/>
      <c r="L92" s="116"/>
      <c r="M92" s="71"/>
      <c r="N92" s="86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</row>
    <row r="93">
      <c r="A93" s="117"/>
      <c r="B93" s="107"/>
      <c r="C93" s="47"/>
      <c r="D93" s="108"/>
      <c r="E93" s="109"/>
      <c r="F93" s="110"/>
      <c r="G93" s="111"/>
      <c r="H93" s="112"/>
      <c r="I93" s="113"/>
      <c r="J93" s="114"/>
      <c r="K93" s="115"/>
      <c r="L93" s="116"/>
      <c r="M93" s="71"/>
      <c r="N93" s="86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</row>
    <row r="94">
      <c r="A94" s="117"/>
      <c r="B94" s="107"/>
      <c r="C94" s="47"/>
      <c r="D94" s="108"/>
      <c r="E94" s="109"/>
      <c r="F94" s="110"/>
      <c r="G94" s="111"/>
      <c r="H94" s="112"/>
      <c r="I94" s="113"/>
      <c r="J94" s="114"/>
      <c r="K94" s="115"/>
      <c r="L94" s="116"/>
      <c r="M94" s="71"/>
      <c r="N94" s="86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</row>
    <row r="95">
      <c r="A95" s="117"/>
      <c r="B95" s="107"/>
      <c r="C95" s="47"/>
      <c r="D95" s="108"/>
      <c r="E95" s="109"/>
      <c r="F95" s="110"/>
      <c r="G95" s="111"/>
      <c r="H95" s="112"/>
      <c r="I95" s="113"/>
      <c r="J95" s="114"/>
      <c r="K95" s="115"/>
      <c r="L95" s="116"/>
      <c r="M95" s="71"/>
      <c r="N95" s="86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</row>
    <row r="96">
      <c r="A96" s="117"/>
      <c r="B96" s="107"/>
      <c r="C96" s="47"/>
      <c r="D96" s="108"/>
      <c r="E96" s="109"/>
      <c r="F96" s="110"/>
      <c r="G96" s="111"/>
      <c r="H96" s="112"/>
      <c r="I96" s="113"/>
      <c r="J96" s="114"/>
      <c r="K96" s="115"/>
      <c r="L96" s="116"/>
      <c r="M96" s="71"/>
      <c r="N96" s="86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</row>
    <row r="97">
      <c r="A97" s="117"/>
      <c r="B97" s="107"/>
      <c r="C97" s="47"/>
      <c r="D97" s="108"/>
      <c r="E97" s="109"/>
      <c r="F97" s="110"/>
      <c r="G97" s="111"/>
      <c r="H97" s="112"/>
      <c r="I97" s="113"/>
      <c r="J97" s="114"/>
      <c r="K97" s="115"/>
      <c r="L97" s="116"/>
      <c r="M97" s="71"/>
      <c r="N97" s="86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</row>
    <row r="98">
      <c r="A98" s="117"/>
      <c r="B98" s="107"/>
      <c r="C98" s="47"/>
      <c r="D98" s="108"/>
      <c r="E98" s="109"/>
      <c r="F98" s="110"/>
      <c r="G98" s="111"/>
      <c r="H98" s="112"/>
      <c r="I98" s="113"/>
      <c r="J98" s="114"/>
      <c r="K98" s="115"/>
      <c r="L98" s="116"/>
      <c r="M98" s="71"/>
      <c r="N98" s="86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</row>
    <row r="99">
      <c r="A99" s="117"/>
      <c r="B99" s="107"/>
      <c r="C99" s="47"/>
      <c r="D99" s="108"/>
      <c r="E99" s="109"/>
      <c r="F99" s="110"/>
      <c r="G99" s="111"/>
      <c r="H99" s="112"/>
      <c r="I99" s="113"/>
      <c r="J99" s="114"/>
      <c r="K99" s="115"/>
      <c r="L99" s="116"/>
      <c r="M99" s="71"/>
      <c r="N99" s="86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</row>
    <row r="100">
      <c r="A100" s="117"/>
      <c r="B100" s="107"/>
      <c r="C100" s="47"/>
      <c r="D100" s="108"/>
      <c r="E100" s="109"/>
      <c r="F100" s="110"/>
      <c r="G100" s="111"/>
      <c r="H100" s="112"/>
      <c r="I100" s="113"/>
      <c r="J100" s="114"/>
      <c r="K100" s="115"/>
      <c r="L100" s="116"/>
      <c r="M100" s="71"/>
      <c r="N100" s="86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</row>
    <row r="101">
      <c r="A101" s="117"/>
      <c r="B101" s="107"/>
      <c r="C101" s="47"/>
      <c r="D101" s="108"/>
      <c r="E101" s="109"/>
      <c r="F101" s="110"/>
      <c r="G101" s="111"/>
      <c r="H101" s="112"/>
      <c r="I101" s="113"/>
      <c r="J101" s="114"/>
      <c r="K101" s="115"/>
      <c r="L101" s="116"/>
      <c r="M101" s="71"/>
      <c r="N101" s="86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</row>
    <row r="102">
      <c r="A102" s="117"/>
      <c r="B102" s="107"/>
      <c r="C102" s="47"/>
      <c r="D102" s="108"/>
      <c r="E102" s="109"/>
      <c r="F102" s="110"/>
      <c r="G102" s="111"/>
      <c r="H102" s="112"/>
      <c r="I102" s="113"/>
      <c r="J102" s="114"/>
      <c r="K102" s="115"/>
      <c r="L102" s="116"/>
      <c r="M102" s="71"/>
      <c r="N102" s="86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</row>
    <row r="103">
      <c r="A103" s="117"/>
      <c r="B103" s="107"/>
      <c r="C103" s="47"/>
      <c r="D103" s="108"/>
      <c r="E103" s="109"/>
      <c r="F103" s="110"/>
      <c r="G103" s="111"/>
      <c r="H103" s="112"/>
      <c r="I103" s="113"/>
      <c r="J103" s="114"/>
      <c r="K103" s="115"/>
      <c r="L103" s="116"/>
      <c r="M103" s="71"/>
      <c r="N103" s="86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</row>
    <row r="104">
      <c r="A104" s="117"/>
      <c r="B104" s="107"/>
      <c r="C104" s="47"/>
      <c r="D104" s="108"/>
      <c r="E104" s="109"/>
      <c r="F104" s="110"/>
      <c r="G104" s="111"/>
      <c r="H104" s="112"/>
      <c r="I104" s="113"/>
      <c r="J104" s="114"/>
      <c r="K104" s="115"/>
      <c r="L104" s="116"/>
      <c r="M104" s="71"/>
      <c r="N104" s="86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</row>
    <row r="105">
      <c r="A105" s="117"/>
      <c r="B105" s="107"/>
      <c r="C105" s="47"/>
      <c r="D105" s="108"/>
      <c r="E105" s="109"/>
      <c r="F105" s="110"/>
      <c r="G105" s="111"/>
      <c r="H105" s="112"/>
      <c r="I105" s="113"/>
      <c r="J105" s="114"/>
      <c r="K105" s="115"/>
      <c r="L105" s="116"/>
      <c r="M105" s="71"/>
      <c r="N105" s="86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</row>
    <row r="106">
      <c r="A106" s="117"/>
      <c r="B106" s="107"/>
      <c r="C106" s="47"/>
      <c r="D106" s="108"/>
      <c r="E106" s="109"/>
      <c r="F106" s="110"/>
      <c r="G106" s="111"/>
      <c r="H106" s="112"/>
      <c r="I106" s="113"/>
      <c r="J106" s="114"/>
      <c r="K106" s="115"/>
      <c r="L106" s="116"/>
      <c r="M106" s="71"/>
      <c r="N106" s="86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</row>
    <row r="107">
      <c r="A107" s="117"/>
      <c r="B107" s="107"/>
      <c r="C107" s="47"/>
      <c r="D107" s="108"/>
      <c r="E107" s="109"/>
      <c r="F107" s="110"/>
      <c r="G107" s="111"/>
      <c r="H107" s="112"/>
      <c r="I107" s="113"/>
      <c r="J107" s="114"/>
      <c r="K107" s="115"/>
      <c r="L107" s="116"/>
      <c r="M107" s="71"/>
      <c r="N107" s="86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</row>
    <row r="108">
      <c r="A108" s="117"/>
      <c r="B108" s="107"/>
      <c r="C108" s="47"/>
      <c r="D108" s="108"/>
      <c r="E108" s="109"/>
      <c r="F108" s="110"/>
      <c r="G108" s="111"/>
      <c r="H108" s="112"/>
      <c r="I108" s="113"/>
      <c r="J108" s="114"/>
      <c r="K108" s="115"/>
      <c r="L108" s="116"/>
      <c r="M108" s="71"/>
      <c r="N108" s="86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</row>
    <row r="109">
      <c r="A109" s="117"/>
      <c r="B109" s="107"/>
      <c r="C109" s="47"/>
      <c r="D109" s="108"/>
      <c r="E109" s="109"/>
      <c r="F109" s="110"/>
      <c r="G109" s="111"/>
      <c r="H109" s="112"/>
      <c r="I109" s="113"/>
      <c r="J109" s="114"/>
      <c r="K109" s="115"/>
      <c r="L109" s="116"/>
      <c r="M109" s="71"/>
      <c r="N109" s="86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</row>
    <row r="110">
      <c r="A110" s="117"/>
      <c r="B110" s="107"/>
      <c r="C110" s="47"/>
      <c r="D110" s="108"/>
      <c r="E110" s="109"/>
      <c r="F110" s="110"/>
      <c r="G110" s="111"/>
      <c r="H110" s="112"/>
      <c r="I110" s="113"/>
      <c r="J110" s="114"/>
      <c r="K110" s="115"/>
      <c r="L110" s="116"/>
      <c r="M110" s="71"/>
      <c r="N110" s="86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</row>
    <row r="111">
      <c r="A111" s="117"/>
      <c r="B111" s="107"/>
      <c r="C111" s="47"/>
      <c r="D111" s="108"/>
      <c r="E111" s="109"/>
      <c r="F111" s="110"/>
      <c r="G111" s="111"/>
      <c r="H111" s="112"/>
      <c r="I111" s="113"/>
      <c r="J111" s="114"/>
      <c r="K111" s="115"/>
      <c r="L111" s="116"/>
      <c r="M111" s="71"/>
      <c r="N111" s="86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</row>
    <row r="112">
      <c r="A112" s="117"/>
      <c r="B112" s="107"/>
      <c r="C112" s="47"/>
      <c r="D112" s="108"/>
      <c r="E112" s="109"/>
      <c r="F112" s="110"/>
      <c r="G112" s="111"/>
      <c r="H112" s="112"/>
      <c r="I112" s="113"/>
      <c r="J112" s="114"/>
      <c r="K112" s="115"/>
      <c r="L112" s="116"/>
      <c r="M112" s="71"/>
      <c r="N112" s="86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</row>
    <row r="113">
      <c r="A113" s="117"/>
      <c r="B113" s="107"/>
      <c r="C113" s="47"/>
      <c r="D113" s="108"/>
      <c r="E113" s="109"/>
      <c r="F113" s="110"/>
      <c r="G113" s="111"/>
      <c r="H113" s="112"/>
      <c r="I113" s="113"/>
      <c r="J113" s="114"/>
      <c r="K113" s="115"/>
      <c r="L113" s="116"/>
      <c r="M113" s="71"/>
      <c r="N113" s="86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</row>
    <row r="114">
      <c r="A114" s="117"/>
      <c r="B114" s="107"/>
      <c r="C114" s="47"/>
      <c r="D114" s="108"/>
      <c r="E114" s="109"/>
      <c r="F114" s="110"/>
      <c r="G114" s="111"/>
      <c r="H114" s="112"/>
      <c r="I114" s="113"/>
      <c r="J114" s="114"/>
      <c r="K114" s="115"/>
      <c r="L114" s="116"/>
      <c r="M114" s="71"/>
      <c r="N114" s="86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</row>
    <row r="115">
      <c r="A115" s="117"/>
      <c r="B115" s="107"/>
      <c r="C115" s="47"/>
      <c r="D115" s="108"/>
      <c r="E115" s="109"/>
      <c r="F115" s="110"/>
      <c r="G115" s="111"/>
      <c r="H115" s="112"/>
      <c r="I115" s="113"/>
      <c r="J115" s="114"/>
      <c r="K115" s="115"/>
      <c r="L115" s="116"/>
      <c r="M115" s="71"/>
      <c r="N115" s="86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</row>
    <row r="116">
      <c r="A116" s="117"/>
      <c r="B116" s="107"/>
      <c r="C116" s="47"/>
      <c r="D116" s="108"/>
      <c r="E116" s="109"/>
      <c r="F116" s="110"/>
      <c r="G116" s="111"/>
      <c r="H116" s="112"/>
      <c r="I116" s="113"/>
      <c r="J116" s="114"/>
      <c r="K116" s="115"/>
      <c r="L116" s="116"/>
      <c r="M116" s="71"/>
      <c r="N116" s="86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</row>
    <row r="117">
      <c r="A117" s="117"/>
      <c r="B117" s="107"/>
      <c r="C117" s="47"/>
      <c r="D117" s="108"/>
      <c r="E117" s="109"/>
      <c r="F117" s="110"/>
      <c r="G117" s="111"/>
      <c r="H117" s="112"/>
      <c r="I117" s="113"/>
      <c r="J117" s="114"/>
      <c r="K117" s="115"/>
      <c r="L117" s="116"/>
      <c r="M117" s="71"/>
      <c r="N117" s="86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</row>
    <row r="118">
      <c r="A118" s="117"/>
      <c r="B118" s="107"/>
      <c r="C118" s="47"/>
      <c r="D118" s="108"/>
      <c r="E118" s="109"/>
      <c r="F118" s="110"/>
      <c r="G118" s="111"/>
      <c r="H118" s="112"/>
      <c r="I118" s="113"/>
      <c r="J118" s="114"/>
      <c r="K118" s="115"/>
      <c r="L118" s="116"/>
      <c r="M118" s="71"/>
      <c r="N118" s="86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</row>
    <row r="119">
      <c r="A119" s="117"/>
      <c r="B119" s="107"/>
      <c r="C119" s="47"/>
      <c r="D119" s="108"/>
      <c r="E119" s="109"/>
      <c r="F119" s="110"/>
      <c r="G119" s="111"/>
      <c r="H119" s="112"/>
      <c r="I119" s="113"/>
      <c r="J119" s="114"/>
      <c r="K119" s="115"/>
      <c r="L119" s="116"/>
      <c r="M119" s="71"/>
      <c r="N119" s="86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</row>
    <row r="120">
      <c r="A120" s="117"/>
      <c r="B120" s="107"/>
      <c r="C120" s="47"/>
      <c r="D120" s="108"/>
      <c r="E120" s="109"/>
      <c r="F120" s="110"/>
      <c r="G120" s="111"/>
      <c r="H120" s="112"/>
      <c r="I120" s="113"/>
      <c r="J120" s="114"/>
      <c r="K120" s="115"/>
      <c r="L120" s="116"/>
      <c r="M120" s="71"/>
      <c r="N120" s="86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</row>
    <row r="121">
      <c r="A121" s="117"/>
      <c r="B121" s="107"/>
      <c r="C121" s="47"/>
      <c r="D121" s="108"/>
      <c r="E121" s="109"/>
      <c r="F121" s="110"/>
      <c r="G121" s="111"/>
      <c r="H121" s="112"/>
      <c r="I121" s="113"/>
      <c r="J121" s="114"/>
      <c r="K121" s="115"/>
      <c r="L121" s="116"/>
      <c r="M121" s="71"/>
      <c r="N121" s="86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</row>
    <row r="122">
      <c r="A122" s="117"/>
      <c r="B122" s="107"/>
      <c r="C122" s="47"/>
      <c r="D122" s="108"/>
      <c r="E122" s="109"/>
      <c r="F122" s="110"/>
      <c r="G122" s="111"/>
      <c r="H122" s="112"/>
      <c r="I122" s="113"/>
      <c r="J122" s="114"/>
      <c r="K122" s="115"/>
      <c r="L122" s="116"/>
      <c r="M122" s="71"/>
      <c r="N122" s="86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</row>
    <row r="123">
      <c r="A123" s="117"/>
      <c r="B123" s="107"/>
      <c r="C123" s="47"/>
      <c r="D123" s="108"/>
      <c r="E123" s="109"/>
      <c r="F123" s="110"/>
      <c r="G123" s="111"/>
      <c r="H123" s="112"/>
      <c r="I123" s="113"/>
      <c r="J123" s="114"/>
      <c r="K123" s="115"/>
      <c r="L123" s="116"/>
      <c r="M123" s="71"/>
      <c r="N123" s="86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</row>
    <row r="124">
      <c r="A124" s="117"/>
      <c r="B124" s="107"/>
      <c r="C124" s="47"/>
      <c r="D124" s="108"/>
      <c r="E124" s="109"/>
      <c r="F124" s="110"/>
      <c r="G124" s="111"/>
      <c r="H124" s="112"/>
      <c r="I124" s="113"/>
      <c r="J124" s="114"/>
      <c r="K124" s="115"/>
      <c r="L124" s="116"/>
      <c r="M124" s="71"/>
      <c r="N124" s="86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</row>
    <row r="125">
      <c r="A125" s="117"/>
      <c r="B125" s="107"/>
      <c r="C125" s="47"/>
      <c r="D125" s="108"/>
      <c r="E125" s="109"/>
      <c r="F125" s="110"/>
      <c r="G125" s="111"/>
      <c r="H125" s="112"/>
      <c r="I125" s="113"/>
      <c r="J125" s="114"/>
      <c r="K125" s="115"/>
      <c r="L125" s="116"/>
      <c r="M125" s="71"/>
      <c r="N125" s="86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</row>
    <row r="126">
      <c r="A126" s="117"/>
      <c r="B126" s="107"/>
      <c r="C126" s="47"/>
      <c r="D126" s="108"/>
      <c r="E126" s="109"/>
      <c r="F126" s="110"/>
      <c r="G126" s="111"/>
      <c r="H126" s="112"/>
      <c r="I126" s="113"/>
      <c r="J126" s="114"/>
      <c r="K126" s="115"/>
      <c r="L126" s="116"/>
      <c r="M126" s="71"/>
      <c r="N126" s="86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</row>
    <row r="127">
      <c r="A127" s="117"/>
      <c r="B127" s="107"/>
      <c r="C127" s="47"/>
      <c r="D127" s="108"/>
      <c r="E127" s="109"/>
      <c r="F127" s="110"/>
      <c r="G127" s="111"/>
      <c r="H127" s="112"/>
      <c r="I127" s="113"/>
      <c r="J127" s="114"/>
      <c r="K127" s="115"/>
      <c r="L127" s="116"/>
      <c r="M127" s="71"/>
      <c r="N127" s="86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</row>
    <row r="128">
      <c r="A128" s="117"/>
      <c r="B128" s="107"/>
      <c r="C128" s="47"/>
      <c r="D128" s="108"/>
      <c r="E128" s="109"/>
      <c r="F128" s="110"/>
      <c r="G128" s="111"/>
      <c r="H128" s="112"/>
      <c r="I128" s="113"/>
      <c r="J128" s="114"/>
      <c r="K128" s="115"/>
      <c r="L128" s="116"/>
      <c r="M128" s="71"/>
      <c r="N128" s="86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</row>
    <row r="129">
      <c r="A129" s="117"/>
      <c r="B129" s="107"/>
      <c r="C129" s="47"/>
      <c r="D129" s="108"/>
      <c r="E129" s="109"/>
      <c r="F129" s="110"/>
      <c r="G129" s="111"/>
      <c r="H129" s="112"/>
      <c r="I129" s="113"/>
      <c r="J129" s="114"/>
      <c r="K129" s="115"/>
      <c r="L129" s="116"/>
      <c r="M129" s="71"/>
      <c r="N129" s="86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</row>
    <row r="130">
      <c r="A130" s="117"/>
      <c r="B130" s="107"/>
      <c r="C130" s="47"/>
      <c r="D130" s="108"/>
      <c r="E130" s="109"/>
      <c r="F130" s="110"/>
      <c r="G130" s="111"/>
      <c r="H130" s="112"/>
      <c r="I130" s="113"/>
      <c r="J130" s="114"/>
      <c r="K130" s="115"/>
      <c r="L130" s="116"/>
      <c r="M130" s="71"/>
      <c r="N130" s="86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</row>
    <row r="131">
      <c r="A131" s="117"/>
      <c r="B131" s="107"/>
      <c r="C131" s="47"/>
      <c r="D131" s="108"/>
      <c r="E131" s="109"/>
      <c r="F131" s="110"/>
      <c r="G131" s="111"/>
      <c r="H131" s="112"/>
      <c r="I131" s="113"/>
      <c r="J131" s="114"/>
      <c r="K131" s="115"/>
      <c r="L131" s="116"/>
      <c r="M131" s="71"/>
      <c r="N131" s="86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</row>
    <row r="132">
      <c r="A132" s="117"/>
      <c r="B132" s="107"/>
      <c r="C132" s="47"/>
      <c r="D132" s="108"/>
      <c r="E132" s="109"/>
      <c r="F132" s="110"/>
      <c r="G132" s="111"/>
      <c r="H132" s="112"/>
      <c r="I132" s="113"/>
      <c r="J132" s="114"/>
      <c r="K132" s="115"/>
      <c r="L132" s="116"/>
      <c r="M132" s="71"/>
      <c r="N132" s="86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</row>
    <row r="133">
      <c r="A133" s="117"/>
      <c r="B133" s="107"/>
      <c r="C133" s="47"/>
      <c r="D133" s="108"/>
      <c r="E133" s="109"/>
      <c r="F133" s="110"/>
      <c r="G133" s="111"/>
      <c r="H133" s="112"/>
      <c r="I133" s="113"/>
      <c r="J133" s="114"/>
      <c r="K133" s="115"/>
      <c r="L133" s="116"/>
      <c r="M133" s="71"/>
      <c r="N133" s="86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</row>
    <row r="134">
      <c r="A134" s="117"/>
      <c r="B134" s="107"/>
      <c r="C134" s="47"/>
      <c r="D134" s="108"/>
      <c r="E134" s="109"/>
      <c r="F134" s="110"/>
      <c r="G134" s="111"/>
      <c r="H134" s="112"/>
      <c r="I134" s="113"/>
      <c r="J134" s="114"/>
      <c r="K134" s="115"/>
      <c r="L134" s="116"/>
      <c r="M134" s="71"/>
      <c r="N134" s="86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</row>
    <row r="135">
      <c r="A135" s="117"/>
      <c r="B135" s="107"/>
      <c r="C135" s="47"/>
      <c r="D135" s="108"/>
      <c r="E135" s="109"/>
      <c r="F135" s="110"/>
      <c r="G135" s="111"/>
      <c r="H135" s="112"/>
      <c r="I135" s="113"/>
      <c r="J135" s="114"/>
      <c r="K135" s="115"/>
      <c r="L135" s="116"/>
      <c r="M135" s="71"/>
      <c r="N135" s="86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</row>
    <row r="136">
      <c r="A136" s="117"/>
      <c r="B136" s="107"/>
      <c r="C136" s="47"/>
      <c r="D136" s="108"/>
      <c r="E136" s="109"/>
      <c r="F136" s="110"/>
      <c r="G136" s="111"/>
      <c r="H136" s="112"/>
      <c r="I136" s="113"/>
      <c r="J136" s="114"/>
      <c r="K136" s="115"/>
      <c r="L136" s="116"/>
      <c r="M136" s="71"/>
      <c r="N136" s="86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</row>
    <row r="137">
      <c r="A137" s="117"/>
      <c r="B137" s="107"/>
      <c r="C137" s="47"/>
      <c r="D137" s="108"/>
      <c r="E137" s="109"/>
      <c r="F137" s="110"/>
      <c r="G137" s="111"/>
      <c r="H137" s="112"/>
      <c r="I137" s="113"/>
      <c r="J137" s="114"/>
      <c r="K137" s="115"/>
      <c r="L137" s="116"/>
      <c r="M137" s="71"/>
      <c r="N137" s="86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</row>
    <row r="138">
      <c r="A138" s="117"/>
      <c r="B138" s="107"/>
      <c r="C138" s="47"/>
      <c r="D138" s="108"/>
      <c r="E138" s="109"/>
      <c r="F138" s="110"/>
      <c r="G138" s="111"/>
      <c r="H138" s="112"/>
      <c r="I138" s="113"/>
      <c r="J138" s="114"/>
      <c r="K138" s="115"/>
      <c r="L138" s="116"/>
      <c r="M138" s="71"/>
      <c r="N138" s="86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</row>
    <row r="139">
      <c r="A139" s="117"/>
      <c r="B139" s="107"/>
      <c r="C139" s="47"/>
      <c r="D139" s="108"/>
      <c r="E139" s="109"/>
      <c r="F139" s="110"/>
      <c r="G139" s="111"/>
      <c r="H139" s="112"/>
      <c r="I139" s="113"/>
      <c r="J139" s="114"/>
      <c r="K139" s="115"/>
      <c r="L139" s="116"/>
      <c r="M139" s="71"/>
      <c r="N139" s="86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</row>
    <row r="140">
      <c r="A140" s="117"/>
      <c r="B140" s="107"/>
      <c r="C140" s="47"/>
      <c r="D140" s="108"/>
      <c r="E140" s="109"/>
      <c r="F140" s="110"/>
      <c r="G140" s="111"/>
      <c r="H140" s="112"/>
      <c r="I140" s="113"/>
      <c r="J140" s="114"/>
      <c r="K140" s="115"/>
      <c r="L140" s="116"/>
      <c r="M140" s="71"/>
      <c r="N140" s="86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</row>
    <row r="141">
      <c r="A141" s="117"/>
      <c r="B141" s="107"/>
      <c r="C141" s="47"/>
      <c r="D141" s="108"/>
      <c r="E141" s="109"/>
      <c r="F141" s="110"/>
      <c r="G141" s="111"/>
      <c r="H141" s="112"/>
      <c r="I141" s="113"/>
      <c r="J141" s="114"/>
      <c r="K141" s="115"/>
      <c r="L141" s="116"/>
      <c r="M141" s="71"/>
      <c r="N141" s="86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</row>
    <row r="142">
      <c r="A142" s="117"/>
      <c r="B142" s="107"/>
      <c r="C142" s="47"/>
      <c r="D142" s="108"/>
      <c r="E142" s="109"/>
      <c r="F142" s="110"/>
      <c r="G142" s="111"/>
      <c r="H142" s="112"/>
      <c r="I142" s="113"/>
      <c r="J142" s="114"/>
      <c r="K142" s="115"/>
      <c r="L142" s="116"/>
      <c r="M142" s="71"/>
      <c r="N142" s="86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</row>
    <row r="143">
      <c r="A143" s="117"/>
      <c r="B143" s="107"/>
      <c r="C143" s="47"/>
      <c r="D143" s="108"/>
      <c r="E143" s="109"/>
      <c r="F143" s="110"/>
      <c r="G143" s="111"/>
      <c r="H143" s="112"/>
      <c r="I143" s="113"/>
      <c r="J143" s="114"/>
      <c r="K143" s="115"/>
      <c r="L143" s="116"/>
      <c r="M143" s="71"/>
      <c r="N143" s="86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</row>
    <row r="144">
      <c r="A144" s="117"/>
      <c r="B144" s="107"/>
      <c r="C144" s="47"/>
      <c r="D144" s="108"/>
      <c r="E144" s="109"/>
      <c r="F144" s="110"/>
      <c r="G144" s="111"/>
      <c r="H144" s="112"/>
      <c r="I144" s="113"/>
      <c r="J144" s="114"/>
      <c r="K144" s="115"/>
      <c r="L144" s="116"/>
      <c r="M144" s="71"/>
      <c r="N144" s="86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</row>
    <row r="145">
      <c r="A145" s="117"/>
      <c r="B145" s="107"/>
      <c r="C145" s="47"/>
      <c r="D145" s="108"/>
      <c r="E145" s="109"/>
      <c r="F145" s="110"/>
      <c r="G145" s="111"/>
      <c r="H145" s="112"/>
      <c r="I145" s="113"/>
      <c r="J145" s="114"/>
      <c r="K145" s="115"/>
      <c r="L145" s="116"/>
      <c r="M145" s="71"/>
      <c r="N145" s="86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</row>
    <row r="146">
      <c r="A146" s="117"/>
      <c r="B146" s="107"/>
      <c r="C146" s="47"/>
      <c r="D146" s="108"/>
      <c r="E146" s="109"/>
      <c r="F146" s="110"/>
      <c r="G146" s="111"/>
      <c r="H146" s="112"/>
      <c r="I146" s="113"/>
      <c r="J146" s="114"/>
      <c r="K146" s="115"/>
      <c r="L146" s="116"/>
      <c r="M146" s="71"/>
      <c r="N146" s="86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</row>
    <row r="147">
      <c r="A147" s="117"/>
      <c r="B147" s="107"/>
      <c r="C147" s="47"/>
      <c r="D147" s="108"/>
      <c r="E147" s="109"/>
      <c r="F147" s="110"/>
      <c r="G147" s="111"/>
      <c r="H147" s="112"/>
      <c r="I147" s="113"/>
      <c r="J147" s="114"/>
      <c r="K147" s="115"/>
      <c r="L147" s="116"/>
      <c r="M147" s="71"/>
      <c r="N147" s="86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</row>
    <row r="148">
      <c r="A148" s="117"/>
      <c r="B148" s="107"/>
      <c r="C148" s="47"/>
      <c r="D148" s="108"/>
      <c r="E148" s="109"/>
      <c r="F148" s="110"/>
      <c r="G148" s="111"/>
      <c r="H148" s="112"/>
      <c r="I148" s="113"/>
      <c r="J148" s="114"/>
      <c r="K148" s="115"/>
      <c r="L148" s="116"/>
      <c r="M148" s="71"/>
      <c r="N148" s="86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</row>
    <row r="149">
      <c r="A149" s="117"/>
      <c r="B149" s="107"/>
      <c r="C149" s="47"/>
      <c r="D149" s="108"/>
      <c r="E149" s="109"/>
      <c r="F149" s="110"/>
      <c r="G149" s="111"/>
      <c r="H149" s="112"/>
      <c r="I149" s="113"/>
      <c r="J149" s="114"/>
      <c r="K149" s="115"/>
      <c r="L149" s="116"/>
      <c r="M149" s="71"/>
      <c r="N149" s="86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</row>
    <row r="150">
      <c r="A150" s="117"/>
      <c r="B150" s="107"/>
      <c r="C150" s="47"/>
      <c r="D150" s="108"/>
      <c r="E150" s="109"/>
      <c r="F150" s="110"/>
      <c r="G150" s="111"/>
      <c r="H150" s="112"/>
      <c r="I150" s="113"/>
      <c r="J150" s="114"/>
      <c r="K150" s="115"/>
      <c r="L150" s="116"/>
      <c r="M150" s="71"/>
      <c r="N150" s="86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</row>
    <row r="151">
      <c r="A151" s="117"/>
      <c r="B151" s="107"/>
      <c r="C151" s="47"/>
      <c r="D151" s="108"/>
      <c r="E151" s="109"/>
      <c r="F151" s="110"/>
      <c r="G151" s="111"/>
      <c r="H151" s="112"/>
      <c r="I151" s="113"/>
      <c r="J151" s="114"/>
      <c r="K151" s="115"/>
      <c r="L151" s="116"/>
      <c r="M151" s="71"/>
      <c r="N151" s="86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</row>
    <row r="152">
      <c r="A152" s="117"/>
      <c r="B152" s="107"/>
      <c r="C152" s="47"/>
      <c r="D152" s="108"/>
      <c r="E152" s="109"/>
      <c r="F152" s="110"/>
      <c r="G152" s="111"/>
      <c r="H152" s="112"/>
      <c r="I152" s="113"/>
      <c r="J152" s="114"/>
      <c r="K152" s="115"/>
      <c r="L152" s="116"/>
      <c r="M152" s="71"/>
      <c r="N152" s="86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</row>
    <row r="153">
      <c r="A153" s="117"/>
      <c r="B153" s="107"/>
      <c r="C153" s="47"/>
      <c r="D153" s="108"/>
      <c r="E153" s="109"/>
      <c r="F153" s="110"/>
      <c r="G153" s="111"/>
      <c r="H153" s="112"/>
      <c r="I153" s="113"/>
      <c r="J153" s="114"/>
      <c r="K153" s="115"/>
      <c r="L153" s="116"/>
      <c r="M153" s="71"/>
      <c r="N153" s="86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</row>
    <row r="154">
      <c r="A154" s="117"/>
      <c r="B154" s="107"/>
      <c r="C154" s="47"/>
      <c r="D154" s="108"/>
      <c r="E154" s="109"/>
      <c r="F154" s="110"/>
      <c r="G154" s="111"/>
      <c r="H154" s="112"/>
      <c r="I154" s="113"/>
      <c r="J154" s="114"/>
      <c r="K154" s="115"/>
      <c r="L154" s="116"/>
      <c r="M154" s="71"/>
      <c r="N154" s="86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</row>
    <row r="155">
      <c r="A155" s="117"/>
      <c r="B155" s="107"/>
      <c r="C155" s="47"/>
      <c r="D155" s="108"/>
      <c r="E155" s="109"/>
      <c r="F155" s="110"/>
      <c r="G155" s="111"/>
      <c r="H155" s="112"/>
      <c r="I155" s="113"/>
      <c r="J155" s="114"/>
      <c r="K155" s="115"/>
      <c r="L155" s="116"/>
      <c r="M155" s="71"/>
      <c r="N155" s="86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</row>
    <row r="156">
      <c r="A156" s="117"/>
      <c r="B156" s="107"/>
      <c r="C156" s="47"/>
      <c r="D156" s="108"/>
      <c r="E156" s="109"/>
      <c r="F156" s="110"/>
      <c r="G156" s="111"/>
      <c r="H156" s="112"/>
      <c r="I156" s="113"/>
      <c r="J156" s="114"/>
      <c r="K156" s="115"/>
      <c r="L156" s="116"/>
      <c r="M156" s="71"/>
      <c r="N156" s="86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</row>
    <row r="157">
      <c r="A157" s="117"/>
      <c r="B157" s="107"/>
      <c r="C157" s="47"/>
      <c r="D157" s="108"/>
      <c r="E157" s="109"/>
      <c r="F157" s="110"/>
      <c r="G157" s="111"/>
      <c r="H157" s="112"/>
      <c r="I157" s="113"/>
      <c r="J157" s="114"/>
      <c r="K157" s="115"/>
      <c r="L157" s="116"/>
      <c r="M157" s="71"/>
      <c r="N157" s="86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</row>
    <row r="158">
      <c r="A158" s="117"/>
      <c r="B158" s="107"/>
      <c r="C158" s="47"/>
      <c r="D158" s="108"/>
      <c r="E158" s="109"/>
      <c r="F158" s="110"/>
      <c r="G158" s="111"/>
      <c r="H158" s="112"/>
      <c r="I158" s="113"/>
      <c r="J158" s="114"/>
      <c r="K158" s="115"/>
      <c r="L158" s="116"/>
      <c r="M158" s="71"/>
      <c r="N158" s="86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</row>
    <row r="159">
      <c r="A159" s="117"/>
      <c r="B159" s="107"/>
      <c r="C159" s="47"/>
      <c r="D159" s="108"/>
      <c r="E159" s="109"/>
      <c r="F159" s="110"/>
      <c r="G159" s="111"/>
      <c r="H159" s="112"/>
      <c r="I159" s="113"/>
      <c r="J159" s="114"/>
      <c r="K159" s="115"/>
      <c r="L159" s="116"/>
      <c r="M159" s="71"/>
      <c r="N159" s="86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</row>
    <row r="160">
      <c r="A160" s="117"/>
      <c r="B160" s="107"/>
      <c r="C160" s="47"/>
      <c r="D160" s="108"/>
      <c r="E160" s="109"/>
      <c r="F160" s="110"/>
      <c r="G160" s="111"/>
      <c r="H160" s="112"/>
      <c r="I160" s="113"/>
      <c r="J160" s="114"/>
      <c r="K160" s="115"/>
      <c r="L160" s="116"/>
      <c r="M160" s="71"/>
      <c r="N160" s="86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</row>
    <row r="161">
      <c r="A161" s="117"/>
      <c r="B161" s="107"/>
      <c r="C161" s="47"/>
      <c r="D161" s="108"/>
      <c r="E161" s="109"/>
      <c r="F161" s="110"/>
      <c r="G161" s="111"/>
      <c r="H161" s="112"/>
      <c r="I161" s="113"/>
      <c r="J161" s="114"/>
      <c r="K161" s="115"/>
      <c r="L161" s="116"/>
      <c r="M161" s="71"/>
      <c r="N161" s="86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</row>
    <row r="162">
      <c r="A162" s="117"/>
      <c r="B162" s="107"/>
      <c r="C162" s="47"/>
      <c r="D162" s="108"/>
      <c r="E162" s="109"/>
      <c r="F162" s="110"/>
      <c r="G162" s="111"/>
      <c r="H162" s="112"/>
      <c r="I162" s="113"/>
      <c r="J162" s="114"/>
      <c r="K162" s="115"/>
      <c r="L162" s="116"/>
      <c r="M162" s="71"/>
      <c r="N162" s="86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</row>
    <row r="163">
      <c r="A163" s="117"/>
      <c r="B163" s="107"/>
      <c r="C163" s="47"/>
      <c r="D163" s="108"/>
      <c r="E163" s="109"/>
      <c r="F163" s="110"/>
      <c r="G163" s="111"/>
      <c r="H163" s="112"/>
      <c r="I163" s="113"/>
      <c r="J163" s="114"/>
      <c r="K163" s="115"/>
      <c r="L163" s="116"/>
      <c r="M163" s="71"/>
      <c r="N163" s="86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</row>
    <row r="164">
      <c r="A164" s="117"/>
      <c r="B164" s="107"/>
      <c r="C164" s="47"/>
      <c r="D164" s="108"/>
      <c r="E164" s="109"/>
      <c r="F164" s="110"/>
      <c r="G164" s="111"/>
      <c r="H164" s="112"/>
      <c r="I164" s="113"/>
      <c r="J164" s="114"/>
      <c r="K164" s="115"/>
      <c r="L164" s="116"/>
      <c r="M164" s="71"/>
      <c r="N164" s="86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</row>
    <row r="165">
      <c r="A165" s="117"/>
      <c r="B165" s="107"/>
      <c r="C165" s="47"/>
      <c r="D165" s="108"/>
      <c r="E165" s="109"/>
      <c r="F165" s="110"/>
      <c r="G165" s="111"/>
      <c r="H165" s="112"/>
      <c r="I165" s="113"/>
      <c r="J165" s="114"/>
      <c r="K165" s="115"/>
      <c r="L165" s="116"/>
      <c r="M165" s="71"/>
      <c r="N165" s="86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</row>
    <row r="166">
      <c r="A166" s="117"/>
      <c r="B166" s="107"/>
      <c r="C166" s="47"/>
      <c r="D166" s="108"/>
      <c r="E166" s="109"/>
      <c r="F166" s="110"/>
      <c r="G166" s="111"/>
      <c r="H166" s="112"/>
      <c r="I166" s="113"/>
      <c r="J166" s="114"/>
      <c r="K166" s="115"/>
      <c r="L166" s="116"/>
      <c r="M166" s="71"/>
      <c r="N166" s="86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</row>
    <row r="167">
      <c r="A167" s="117"/>
      <c r="B167" s="107"/>
      <c r="C167" s="47"/>
      <c r="D167" s="108"/>
      <c r="E167" s="109"/>
      <c r="F167" s="110"/>
      <c r="G167" s="111"/>
      <c r="H167" s="112"/>
      <c r="I167" s="113"/>
      <c r="J167" s="114"/>
      <c r="K167" s="115"/>
      <c r="L167" s="116"/>
      <c r="M167" s="71"/>
      <c r="N167" s="86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</row>
    <row r="168">
      <c r="A168" s="117"/>
      <c r="B168" s="107"/>
      <c r="C168" s="47"/>
      <c r="D168" s="108"/>
      <c r="E168" s="109"/>
      <c r="F168" s="110"/>
      <c r="G168" s="111"/>
      <c r="H168" s="112"/>
      <c r="I168" s="113"/>
      <c r="J168" s="114"/>
      <c r="K168" s="115"/>
      <c r="L168" s="116"/>
      <c r="M168" s="71"/>
      <c r="N168" s="86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</row>
    <row r="169">
      <c r="A169" s="117"/>
      <c r="B169" s="107"/>
      <c r="C169" s="47"/>
      <c r="D169" s="108"/>
      <c r="E169" s="109"/>
      <c r="F169" s="110"/>
      <c r="G169" s="111"/>
      <c r="H169" s="112"/>
      <c r="I169" s="113"/>
      <c r="J169" s="114"/>
      <c r="K169" s="115"/>
      <c r="L169" s="116"/>
      <c r="M169" s="71"/>
      <c r="N169" s="86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</row>
    <row r="170">
      <c r="A170" s="117"/>
      <c r="B170" s="107"/>
      <c r="C170" s="47"/>
      <c r="D170" s="108"/>
      <c r="E170" s="109"/>
      <c r="F170" s="110"/>
      <c r="G170" s="111"/>
      <c r="H170" s="112"/>
      <c r="I170" s="113"/>
      <c r="J170" s="114"/>
      <c r="K170" s="115"/>
      <c r="L170" s="116"/>
      <c r="M170" s="71"/>
      <c r="N170" s="86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</row>
    <row r="171">
      <c r="A171" s="117"/>
      <c r="B171" s="107"/>
      <c r="C171" s="47"/>
      <c r="D171" s="108"/>
      <c r="E171" s="109"/>
      <c r="F171" s="110"/>
      <c r="G171" s="111"/>
      <c r="H171" s="112"/>
      <c r="I171" s="113"/>
      <c r="J171" s="114"/>
      <c r="K171" s="115"/>
      <c r="L171" s="116"/>
      <c r="M171" s="71"/>
      <c r="N171" s="86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</row>
    <row r="172">
      <c r="A172" s="117"/>
      <c r="B172" s="107"/>
      <c r="C172" s="47"/>
      <c r="D172" s="108"/>
      <c r="E172" s="109"/>
      <c r="F172" s="110"/>
      <c r="G172" s="111"/>
      <c r="H172" s="112"/>
      <c r="I172" s="113"/>
      <c r="J172" s="114"/>
      <c r="K172" s="115"/>
      <c r="L172" s="116"/>
      <c r="M172" s="71"/>
      <c r="N172" s="86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</row>
    <row r="173">
      <c r="A173" s="117"/>
      <c r="B173" s="107"/>
      <c r="C173" s="47"/>
      <c r="D173" s="108"/>
      <c r="E173" s="109"/>
      <c r="F173" s="110"/>
      <c r="G173" s="111"/>
      <c r="H173" s="112"/>
      <c r="I173" s="113"/>
      <c r="J173" s="114"/>
      <c r="K173" s="115"/>
      <c r="L173" s="116"/>
      <c r="M173" s="71"/>
      <c r="N173" s="86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</row>
    <row r="174">
      <c r="A174" s="117"/>
      <c r="B174" s="107"/>
      <c r="C174" s="47"/>
      <c r="D174" s="108"/>
      <c r="E174" s="109"/>
      <c r="F174" s="110"/>
      <c r="G174" s="111"/>
      <c r="H174" s="112"/>
      <c r="I174" s="113"/>
      <c r="J174" s="114"/>
      <c r="K174" s="115"/>
      <c r="L174" s="116"/>
      <c r="M174" s="71"/>
      <c r="N174" s="86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</row>
    <row r="175">
      <c r="A175" s="117"/>
      <c r="B175" s="107"/>
      <c r="C175" s="47"/>
      <c r="D175" s="108"/>
      <c r="E175" s="109"/>
      <c r="F175" s="110"/>
      <c r="G175" s="111"/>
      <c r="H175" s="112"/>
      <c r="I175" s="113"/>
      <c r="J175" s="114"/>
      <c r="K175" s="115"/>
      <c r="L175" s="116"/>
      <c r="M175" s="71"/>
      <c r="N175" s="86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</row>
    <row r="176">
      <c r="A176" s="117"/>
      <c r="B176" s="107"/>
      <c r="C176" s="47"/>
      <c r="D176" s="108"/>
      <c r="E176" s="109"/>
      <c r="F176" s="110"/>
      <c r="G176" s="111"/>
      <c r="H176" s="112"/>
      <c r="I176" s="113"/>
      <c r="J176" s="114"/>
      <c r="K176" s="115"/>
      <c r="L176" s="116"/>
      <c r="M176" s="71"/>
      <c r="N176" s="86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</row>
    <row r="177">
      <c r="A177" s="117"/>
      <c r="B177" s="107"/>
      <c r="C177" s="47"/>
      <c r="D177" s="108"/>
      <c r="E177" s="109"/>
      <c r="F177" s="110"/>
      <c r="G177" s="111"/>
      <c r="H177" s="112"/>
      <c r="I177" s="113"/>
      <c r="J177" s="114"/>
      <c r="K177" s="115"/>
      <c r="L177" s="116"/>
      <c r="M177" s="71"/>
      <c r="N177" s="86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</row>
    <row r="178">
      <c r="A178" s="117"/>
      <c r="B178" s="107"/>
      <c r="C178" s="47"/>
      <c r="D178" s="108"/>
      <c r="E178" s="109"/>
      <c r="F178" s="110"/>
      <c r="G178" s="111"/>
      <c r="H178" s="112"/>
      <c r="I178" s="113"/>
      <c r="J178" s="114"/>
      <c r="K178" s="115"/>
      <c r="L178" s="116"/>
      <c r="M178" s="71"/>
      <c r="N178" s="86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</row>
    <row r="179">
      <c r="A179" s="117"/>
      <c r="B179" s="107"/>
      <c r="C179" s="47"/>
      <c r="D179" s="108"/>
      <c r="E179" s="109"/>
      <c r="F179" s="110"/>
      <c r="G179" s="111"/>
      <c r="H179" s="112"/>
      <c r="I179" s="113"/>
      <c r="J179" s="114"/>
      <c r="K179" s="115"/>
      <c r="L179" s="116"/>
      <c r="M179" s="71"/>
      <c r="N179" s="86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</row>
    <row r="180">
      <c r="A180" s="117"/>
      <c r="B180" s="107"/>
      <c r="C180" s="47"/>
      <c r="D180" s="108"/>
      <c r="E180" s="109"/>
      <c r="F180" s="110"/>
      <c r="G180" s="111"/>
      <c r="H180" s="112"/>
      <c r="I180" s="113"/>
      <c r="J180" s="114"/>
      <c r="K180" s="115"/>
      <c r="L180" s="116"/>
      <c r="M180" s="71"/>
      <c r="N180" s="86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</row>
    <row r="181">
      <c r="A181" s="117"/>
      <c r="B181" s="107"/>
      <c r="C181" s="47"/>
      <c r="D181" s="108"/>
      <c r="E181" s="109"/>
      <c r="F181" s="110"/>
      <c r="G181" s="111"/>
      <c r="H181" s="112"/>
      <c r="I181" s="113"/>
      <c r="J181" s="114"/>
      <c r="K181" s="115"/>
      <c r="L181" s="116"/>
      <c r="M181" s="71"/>
      <c r="N181" s="86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</row>
    <row r="182">
      <c r="A182" s="117"/>
      <c r="B182" s="107"/>
      <c r="C182" s="47"/>
      <c r="D182" s="108"/>
      <c r="E182" s="109"/>
      <c r="F182" s="110"/>
      <c r="G182" s="111"/>
      <c r="H182" s="112"/>
      <c r="I182" s="113"/>
      <c r="J182" s="114"/>
      <c r="K182" s="115"/>
      <c r="L182" s="116"/>
      <c r="M182" s="71"/>
      <c r="N182" s="86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</row>
    <row r="183">
      <c r="A183" s="117"/>
      <c r="B183" s="107"/>
      <c r="C183" s="47"/>
      <c r="D183" s="108"/>
      <c r="E183" s="109"/>
      <c r="F183" s="110"/>
      <c r="G183" s="111"/>
      <c r="H183" s="112"/>
      <c r="I183" s="113"/>
      <c r="J183" s="114"/>
      <c r="K183" s="115"/>
      <c r="L183" s="116"/>
      <c r="M183" s="71"/>
      <c r="N183" s="86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</row>
    <row r="184">
      <c r="A184" s="117"/>
      <c r="B184" s="107"/>
      <c r="C184" s="47"/>
      <c r="D184" s="108"/>
      <c r="E184" s="109"/>
      <c r="F184" s="110"/>
      <c r="G184" s="111"/>
      <c r="H184" s="112"/>
      <c r="I184" s="113"/>
      <c r="J184" s="114"/>
      <c r="K184" s="115"/>
      <c r="L184" s="116"/>
      <c r="M184" s="71"/>
      <c r="N184" s="86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</row>
    <row r="185">
      <c r="A185" s="117"/>
      <c r="B185" s="107"/>
      <c r="C185" s="47"/>
      <c r="D185" s="108"/>
      <c r="E185" s="109"/>
      <c r="F185" s="110"/>
      <c r="G185" s="111"/>
      <c r="H185" s="112"/>
      <c r="I185" s="113"/>
      <c r="J185" s="114"/>
      <c r="K185" s="115"/>
      <c r="L185" s="116"/>
      <c r="M185" s="71"/>
      <c r="N185" s="86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</row>
    <row r="186">
      <c r="A186" s="117"/>
      <c r="B186" s="107"/>
      <c r="C186" s="47"/>
      <c r="D186" s="108"/>
      <c r="E186" s="109"/>
      <c r="F186" s="110"/>
      <c r="G186" s="111"/>
      <c r="H186" s="112"/>
      <c r="I186" s="113"/>
      <c r="J186" s="114"/>
      <c r="K186" s="115"/>
      <c r="L186" s="116"/>
      <c r="M186" s="71"/>
      <c r="N186" s="86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</row>
    <row r="187">
      <c r="A187" s="117"/>
      <c r="B187" s="107"/>
      <c r="C187" s="47"/>
      <c r="D187" s="108"/>
      <c r="E187" s="109"/>
      <c r="F187" s="110"/>
      <c r="G187" s="111"/>
      <c r="H187" s="112"/>
      <c r="I187" s="113"/>
      <c r="J187" s="114"/>
      <c r="K187" s="115"/>
      <c r="L187" s="116"/>
      <c r="M187" s="71"/>
      <c r="N187" s="86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</row>
    <row r="188">
      <c r="A188" s="117"/>
      <c r="B188" s="107"/>
      <c r="C188" s="47"/>
      <c r="D188" s="108"/>
      <c r="E188" s="109"/>
      <c r="F188" s="110"/>
      <c r="G188" s="111"/>
      <c r="H188" s="112"/>
      <c r="I188" s="113"/>
      <c r="J188" s="114"/>
      <c r="K188" s="115"/>
      <c r="L188" s="116"/>
      <c r="M188" s="71"/>
      <c r="N188" s="86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</row>
    <row r="189">
      <c r="A189" s="117"/>
      <c r="B189" s="107"/>
      <c r="C189" s="47"/>
      <c r="D189" s="108"/>
      <c r="E189" s="109"/>
      <c r="F189" s="110"/>
      <c r="G189" s="111"/>
      <c r="H189" s="112"/>
      <c r="I189" s="113"/>
      <c r="J189" s="114"/>
      <c r="K189" s="115"/>
      <c r="L189" s="116"/>
      <c r="M189" s="71"/>
      <c r="N189" s="86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</row>
    <row r="190">
      <c r="A190" s="117"/>
      <c r="B190" s="107"/>
      <c r="C190" s="47"/>
      <c r="D190" s="108"/>
      <c r="E190" s="109"/>
      <c r="F190" s="110"/>
      <c r="G190" s="111"/>
      <c r="H190" s="112"/>
      <c r="I190" s="113"/>
      <c r="J190" s="114"/>
      <c r="K190" s="115"/>
      <c r="L190" s="116"/>
      <c r="M190" s="71"/>
      <c r="N190" s="86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</row>
    <row r="191">
      <c r="A191" s="117"/>
      <c r="B191" s="107"/>
      <c r="C191" s="47"/>
      <c r="D191" s="108"/>
      <c r="E191" s="109"/>
      <c r="F191" s="110"/>
      <c r="G191" s="111"/>
      <c r="H191" s="112"/>
      <c r="I191" s="113"/>
      <c r="J191" s="114"/>
      <c r="K191" s="115"/>
      <c r="L191" s="116"/>
      <c r="M191" s="71"/>
      <c r="N191" s="86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</row>
    <row r="192">
      <c r="A192" s="117"/>
      <c r="B192" s="107"/>
      <c r="C192" s="47"/>
      <c r="D192" s="108"/>
      <c r="E192" s="109"/>
      <c r="F192" s="110"/>
      <c r="G192" s="111"/>
      <c r="H192" s="112"/>
      <c r="I192" s="113"/>
      <c r="J192" s="114"/>
      <c r="K192" s="115"/>
      <c r="L192" s="116"/>
      <c r="M192" s="71"/>
      <c r="N192" s="86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</row>
    <row r="193">
      <c r="A193" s="117"/>
      <c r="B193" s="107"/>
      <c r="C193" s="47"/>
      <c r="D193" s="108"/>
      <c r="E193" s="109"/>
      <c r="F193" s="110"/>
      <c r="G193" s="111"/>
      <c r="H193" s="112"/>
      <c r="I193" s="113"/>
      <c r="J193" s="114"/>
      <c r="K193" s="115"/>
      <c r="L193" s="116"/>
      <c r="M193" s="71"/>
      <c r="N193" s="86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</row>
    <row r="194">
      <c r="A194" s="117"/>
      <c r="B194" s="107"/>
      <c r="C194" s="47"/>
      <c r="D194" s="108"/>
      <c r="E194" s="109"/>
      <c r="F194" s="110"/>
      <c r="G194" s="111"/>
      <c r="H194" s="112"/>
      <c r="I194" s="113"/>
      <c r="J194" s="114"/>
      <c r="K194" s="115"/>
      <c r="L194" s="116"/>
      <c r="M194" s="71"/>
      <c r="N194" s="86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</row>
    <row r="195">
      <c r="A195" s="117"/>
      <c r="B195" s="107"/>
      <c r="C195" s="47"/>
      <c r="D195" s="108"/>
      <c r="E195" s="109"/>
      <c r="F195" s="110"/>
      <c r="G195" s="111"/>
      <c r="H195" s="112"/>
      <c r="I195" s="113"/>
      <c r="J195" s="114"/>
      <c r="K195" s="115"/>
      <c r="L195" s="116"/>
      <c r="M195" s="71"/>
      <c r="N195" s="86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</row>
    <row r="196">
      <c r="A196" s="117"/>
      <c r="B196" s="107"/>
      <c r="C196" s="47"/>
      <c r="D196" s="108"/>
      <c r="E196" s="109"/>
      <c r="F196" s="110"/>
      <c r="G196" s="111"/>
      <c r="H196" s="112"/>
      <c r="I196" s="113"/>
      <c r="J196" s="114"/>
      <c r="K196" s="115"/>
      <c r="L196" s="116"/>
      <c r="M196" s="71"/>
      <c r="N196" s="86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</row>
    <row r="197">
      <c r="A197" s="117"/>
      <c r="B197" s="107"/>
      <c r="C197" s="47"/>
      <c r="D197" s="108"/>
      <c r="E197" s="109"/>
      <c r="F197" s="110"/>
      <c r="G197" s="111"/>
      <c r="H197" s="112"/>
      <c r="I197" s="113"/>
      <c r="J197" s="114"/>
      <c r="K197" s="115"/>
      <c r="L197" s="116"/>
      <c r="M197" s="71"/>
      <c r="N197" s="86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</row>
    <row r="198">
      <c r="A198" s="117"/>
      <c r="B198" s="107"/>
      <c r="C198" s="47"/>
      <c r="D198" s="108"/>
      <c r="E198" s="109"/>
      <c r="F198" s="110"/>
      <c r="G198" s="111"/>
      <c r="H198" s="112"/>
      <c r="I198" s="113"/>
      <c r="J198" s="114"/>
      <c r="K198" s="115"/>
      <c r="L198" s="116"/>
      <c r="M198" s="71"/>
      <c r="N198" s="86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</row>
    <row r="199">
      <c r="A199" s="117"/>
      <c r="B199" s="107"/>
      <c r="C199" s="47"/>
      <c r="D199" s="108"/>
      <c r="E199" s="109"/>
      <c r="F199" s="110"/>
      <c r="G199" s="111"/>
      <c r="H199" s="112"/>
      <c r="I199" s="113"/>
      <c r="J199" s="114"/>
      <c r="K199" s="115"/>
      <c r="L199" s="116"/>
      <c r="M199" s="71"/>
      <c r="N199" s="86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</row>
    <row r="200">
      <c r="A200" s="117"/>
      <c r="B200" s="107"/>
      <c r="C200" s="47"/>
      <c r="D200" s="108"/>
      <c r="E200" s="109"/>
      <c r="F200" s="110"/>
      <c r="G200" s="111"/>
      <c r="H200" s="112"/>
      <c r="I200" s="113"/>
      <c r="J200" s="114"/>
      <c r="K200" s="115"/>
      <c r="L200" s="116"/>
      <c r="M200" s="71"/>
      <c r="N200" s="86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</row>
    <row r="201">
      <c r="A201" s="117"/>
      <c r="B201" s="107"/>
      <c r="C201" s="47"/>
      <c r="D201" s="108"/>
      <c r="E201" s="109"/>
      <c r="F201" s="110"/>
      <c r="G201" s="111"/>
      <c r="H201" s="112"/>
      <c r="I201" s="113"/>
      <c r="J201" s="114"/>
      <c r="K201" s="115"/>
      <c r="L201" s="116"/>
      <c r="M201" s="71"/>
      <c r="N201" s="86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</row>
    <row r="202">
      <c r="A202" s="117"/>
      <c r="B202" s="107"/>
      <c r="C202" s="47"/>
      <c r="D202" s="108"/>
      <c r="E202" s="109"/>
      <c r="F202" s="110"/>
      <c r="G202" s="111"/>
      <c r="H202" s="112"/>
      <c r="I202" s="113"/>
      <c r="J202" s="114"/>
      <c r="K202" s="115"/>
      <c r="L202" s="116"/>
      <c r="M202" s="71"/>
      <c r="N202" s="86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</row>
    <row r="203">
      <c r="A203" s="117"/>
      <c r="B203" s="107"/>
      <c r="C203" s="47"/>
      <c r="D203" s="108"/>
      <c r="E203" s="109"/>
      <c r="F203" s="110"/>
      <c r="G203" s="111"/>
      <c r="H203" s="112"/>
      <c r="I203" s="113"/>
      <c r="J203" s="114"/>
      <c r="K203" s="115"/>
      <c r="L203" s="116"/>
      <c r="M203" s="71"/>
      <c r="N203" s="86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</row>
    <row r="204">
      <c r="A204" s="117"/>
      <c r="B204" s="107"/>
      <c r="C204" s="47"/>
      <c r="D204" s="108"/>
      <c r="E204" s="109"/>
      <c r="F204" s="110"/>
      <c r="G204" s="111"/>
      <c r="H204" s="112"/>
      <c r="I204" s="113"/>
      <c r="J204" s="114"/>
      <c r="K204" s="115"/>
      <c r="L204" s="116"/>
      <c r="M204" s="71"/>
      <c r="N204" s="86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</row>
    <row r="205">
      <c r="A205" s="117"/>
      <c r="B205" s="107"/>
      <c r="C205" s="47"/>
      <c r="D205" s="108"/>
      <c r="E205" s="109"/>
      <c r="F205" s="110"/>
      <c r="G205" s="111"/>
      <c r="H205" s="112"/>
      <c r="I205" s="113"/>
      <c r="J205" s="114"/>
      <c r="K205" s="115"/>
      <c r="L205" s="116"/>
      <c r="M205" s="71"/>
      <c r="N205" s="86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</row>
    <row r="206">
      <c r="A206" s="117"/>
      <c r="B206" s="107"/>
      <c r="C206" s="47"/>
      <c r="D206" s="108"/>
      <c r="E206" s="109"/>
      <c r="F206" s="110"/>
      <c r="G206" s="111"/>
      <c r="H206" s="112"/>
      <c r="I206" s="113"/>
      <c r="J206" s="114"/>
      <c r="K206" s="115"/>
      <c r="L206" s="116"/>
      <c r="M206" s="71"/>
      <c r="N206" s="86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</row>
    <row r="207">
      <c r="A207" s="117"/>
      <c r="B207" s="107"/>
      <c r="C207" s="47"/>
      <c r="D207" s="108"/>
      <c r="E207" s="109"/>
      <c r="F207" s="110"/>
      <c r="G207" s="111"/>
      <c r="H207" s="112"/>
      <c r="I207" s="113"/>
      <c r="J207" s="114"/>
      <c r="K207" s="115"/>
      <c r="L207" s="116"/>
      <c r="M207" s="71"/>
      <c r="N207" s="86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</row>
    <row r="208">
      <c r="A208" s="117"/>
      <c r="B208" s="107"/>
      <c r="C208" s="47"/>
      <c r="D208" s="108"/>
      <c r="E208" s="109"/>
      <c r="F208" s="110"/>
      <c r="G208" s="111"/>
      <c r="H208" s="112"/>
      <c r="I208" s="113"/>
      <c r="J208" s="114"/>
      <c r="K208" s="115"/>
      <c r="L208" s="116"/>
      <c r="M208" s="71"/>
      <c r="N208" s="86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</row>
    <row r="209">
      <c r="A209" s="117"/>
      <c r="B209" s="107"/>
      <c r="C209" s="47"/>
      <c r="D209" s="108"/>
      <c r="E209" s="109"/>
      <c r="F209" s="110"/>
      <c r="G209" s="111"/>
      <c r="H209" s="112"/>
      <c r="I209" s="113"/>
      <c r="J209" s="114"/>
      <c r="K209" s="115"/>
      <c r="L209" s="116"/>
      <c r="M209" s="71"/>
      <c r="N209" s="86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</row>
    <row r="210">
      <c r="A210" s="117"/>
      <c r="B210" s="107"/>
      <c r="C210" s="47"/>
      <c r="D210" s="108"/>
      <c r="E210" s="109"/>
      <c r="F210" s="110"/>
      <c r="G210" s="111"/>
      <c r="H210" s="112"/>
      <c r="I210" s="113"/>
      <c r="J210" s="114"/>
      <c r="K210" s="115"/>
      <c r="L210" s="116"/>
      <c r="M210" s="71"/>
      <c r="N210" s="86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</row>
    <row r="211">
      <c r="A211" s="117"/>
      <c r="B211" s="107"/>
      <c r="C211" s="47"/>
      <c r="D211" s="108"/>
      <c r="E211" s="109"/>
      <c r="F211" s="110"/>
      <c r="G211" s="111"/>
      <c r="H211" s="112"/>
      <c r="I211" s="113"/>
      <c r="J211" s="114"/>
      <c r="K211" s="115"/>
      <c r="L211" s="116"/>
      <c r="M211" s="71"/>
      <c r="N211" s="86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</row>
    <row r="212">
      <c r="A212" s="117"/>
      <c r="B212" s="107"/>
      <c r="C212" s="47"/>
      <c r="D212" s="108"/>
      <c r="E212" s="109"/>
      <c r="F212" s="110"/>
      <c r="G212" s="111"/>
      <c r="H212" s="112"/>
      <c r="I212" s="113"/>
      <c r="J212" s="114"/>
      <c r="K212" s="115"/>
      <c r="L212" s="116"/>
      <c r="M212" s="71"/>
      <c r="N212" s="86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</row>
    <row r="213">
      <c r="A213" s="117"/>
      <c r="B213" s="107"/>
      <c r="C213" s="47"/>
      <c r="D213" s="108"/>
      <c r="E213" s="109"/>
      <c r="F213" s="110"/>
      <c r="G213" s="111"/>
      <c r="H213" s="112"/>
      <c r="I213" s="113"/>
      <c r="J213" s="114"/>
      <c r="K213" s="115"/>
      <c r="L213" s="116"/>
      <c r="M213" s="71"/>
      <c r="N213" s="86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</row>
    <row r="214">
      <c r="A214" s="117"/>
      <c r="B214" s="107"/>
      <c r="C214" s="47"/>
      <c r="D214" s="108"/>
      <c r="E214" s="109"/>
      <c r="F214" s="110"/>
      <c r="G214" s="111"/>
      <c r="H214" s="112"/>
      <c r="I214" s="113"/>
      <c r="J214" s="114"/>
      <c r="K214" s="115"/>
      <c r="L214" s="116"/>
      <c r="M214" s="71"/>
      <c r="N214" s="86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</row>
    <row r="215">
      <c r="A215" s="117"/>
      <c r="B215" s="107"/>
      <c r="C215" s="47"/>
      <c r="D215" s="108"/>
      <c r="E215" s="109"/>
      <c r="F215" s="110"/>
      <c r="G215" s="111"/>
      <c r="H215" s="112"/>
      <c r="I215" s="113"/>
      <c r="J215" s="114"/>
      <c r="K215" s="115"/>
      <c r="L215" s="116"/>
      <c r="M215" s="71"/>
      <c r="N215" s="86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</row>
    <row r="216">
      <c r="A216" s="117"/>
      <c r="B216" s="107"/>
      <c r="C216" s="47"/>
      <c r="D216" s="108"/>
      <c r="E216" s="109"/>
      <c r="F216" s="110"/>
      <c r="G216" s="111"/>
      <c r="H216" s="112"/>
      <c r="I216" s="113"/>
      <c r="J216" s="114"/>
      <c r="K216" s="115"/>
      <c r="L216" s="116"/>
      <c r="M216" s="71"/>
      <c r="N216" s="86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</row>
    <row r="217">
      <c r="A217" s="117"/>
      <c r="B217" s="107"/>
      <c r="C217" s="47"/>
      <c r="D217" s="108"/>
      <c r="E217" s="109"/>
      <c r="F217" s="110"/>
      <c r="G217" s="111"/>
      <c r="H217" s="112"/>
      <c r="I217" s="113"/>
      <c r="J217" s="114"/>
      <c r="K217" s="115"/>
      <c r="L217" s="116"/>
      <c r="M217" s="71"/>
      <c r="N217" s="86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</row>
    <row r="218">
      <c r="A218" s="117"/>
      <c r="B218" s="107"/>
      <c r="C218" s="47"/>
      <c r="D218" s="108"/>
      <c r="E218" s="109"/>
      <c r="F218" s="110"/>
      <c r="G218" s="111"/>
      <c r="H218" s="112"/>
      <c r="I218" s="113"/>
      <c r="J218" s="114"/>
      <c r="K218" s="115"/>
      <c r="L218" s="116"/>
      <c r="M218" s="71"/>
      <c r="N218" s="86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7"/>
    </row>
    <row r="219">
      <c r="A219" s="117"/>
      <c r="B219" s="107"/>
      <c r="C219" s="47"/>
      <c r="D219" s="108"/>
      <c r="E219" s="109"/>
      <c r="F219" s="110"/>
      <c r="G219" s="111"/>
      <c r="H219" s="112"/>
      <c r="I219" s="113"/>
      <c r="J219" s="114"/>
      <c r="K219" s="115"/>
      <c r="L219" s="116"/>
      <c r="M219" s="71"/>
      <c r="N219" s="86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  <c r="AC219" s="87"/>
      <c r="AD219" s="87"/>
    </row>
    <row r="220">
      <c r="A220" s="117"/>
      <c r="B220" s="107"/>
      <c r="C220" s="47"/>
      <c r="D220" s="108"/>
      <c r="E220" s="109"/>
      <c r="F220" s="110"/>
      <c r="G220" s="111"/>
      <c r="H220" s="112"/>
      <c r="I220" s="113"/>
      <c r="J220" s="114"/>
      <c r="K220" s="115"/>
      <c r="L220" s="116"/>
      <c r="M220" s="71"/>
      <c r="N220" s="86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  <c r="AC220" s="87"/>
      <c r="AD220" s="87"/>
    </row>
    <row r="221">
      <c r="A221" s="117"/>
      <c r="B221" s="107"/>
      <c r="C221" s="47"/>
      <c r="D221" s="108"/>
      <c r="E221" s="109"/>
      <c r="F221" s="110"/>
      <c r="G221" s="111"/>
      <c r="H221" s="112"/>
      <c r="I221" s="113"/>
      <c r="J221" s="114"/>
      <c r="K221" s="115"/>
      <c r="L221" s="116"/>
      <c r="M221" s="71"/>
      <c r="N221" s="86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  <c r="AC221" s="87"/>
      <c r="AD221" s="87"/>
    </row>
    <row r="222">
      <c r="A222" s="117"/>
      <c r="B222" s="107"/>
      <c r="C222" s="47"/>
      <c r="D222" s="108"/>
      <c r="E222" s="109"/>
      <c r="F222" s="110"/>
      <c r="G222" s="111"/>
      <c r="H222" s="112"/>
      <c r="I222" s="113"/>
      <c r="J222" s="114"/>
      <c r="K222" s="115"/>
      <c r="L222" s="116"/>
      <c r="M222" s="71"/>
      <c r="N222" s="86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  <c r="AC222" s="87"/>
      <c r="AD222" s="87"/>
    </row>
    <row r="223">
      <c r="A223" s="117"/>
      <c r="B223" s="107"/>
      <c r="C223" s="47"/>
      <c r="D223" s="108"/>
      <c r="E223" s="109"/>
      <c r="F223" s="110"/>
      <c r="G223" s="111"/>
      <c r="H223" s="112"/>
      <c r="I223" s="113"/>
      <c r="J223" s="114"/>
      <c r="K223" s="115"/>
      <c r="L223" s="116"/>
      <c r="M223" s="71"/>
      <c r="N223" s="86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  <c r="AC223" s="87"/>
      <c r="AD223" s="87"/>
    </row>
    <row r="224">
      <c r="A224" s="117"/>
      <c r="B224" s="107"/>
      <c r="C224" s="47"/>
      <c r="D224" s="108"/>
      <c r="E224" s="109"/>
      <c r="F224" s="110"/>
      <c r="G224" s="111"/>
      <c r="H224" s="112"/>
      <c r="I224" s="113"/>
      <c r="J224" s="114"/>
      <c r="K224" s="115"/>
      <c r="L224" s="116"/>
      <c r="M224" s="71"/>
      <c r="N224" s="86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  <c r="AC224" s="87"/>
      <c r="AD224" s="87"/>
    </row>
    <row r="225">
      <c r="A225" s="117"/>
      <c r="B225" s="107"/>
      <c r="C225" s="47"/>
      <c r="D225" s="108"/>
      <c r="E225" s="109"/>
      <c r="F225" s="110"/>
      <c r="G225" s="111"/>
      <c r="H225" s="112"/>
      <c r="I225" s="113"/>
      <c r="J225" s="114"/>
      <c r="K225" s="115"/>
      <c r="L225" s="116"/>
      <c r="M225" s="71"/>
      <c r="N225" s="86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</row>
    <row r="226">
      <c r="A226" s="117"/>
      <c r="B226" s="107"/>
      <c r="C226" s="47"/>
      <c r="D226" s="108"/>
      <c r="E226" s="109"/>
      <c r="F226" s="110"/>
      <c r="G226" s="111"/>
      <c r="H226" s="112"/>
      <c r="I226" s="113"/>
      <c r="J226" s="114"/>
      <c r="K226" s="115"/>
      <c r="L226" s="116"/>
      <c r="M226" s="71"/>
      <c r="N226" s="86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</row>
    <row r="227">
      <c r="A227" s="117"/>
      <c r="B227" s="107"/>
      <c r="C227" s="47"/>
      <c r="D227" s="108"/>
      <c r="E227" s="109"/>
      <c r="F227" s="110"/>
      <c r="G227" s="111"/>
      <c r="H227" s="112"/>
      <c r="I227" s="113"/>
      <c r="J227" s="114"/>
      <c r="K227" s="115"/>
      <c r="L227" s="116"/>
      <c r="M227" s="71"/>
      <c r="N227" s="86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  <c r="AC227" s="87"/>
      <c r="AD227" s="87"/>
    </row>
    <row r="228">
      <c r="A228" s="117"/>
      <c r="B228" s="107"/>
      <c r="C228" s="47"/>
      <c r="D228" s="108"/>
      <c r="E228" s="109"/>
      <c r="F228" s="110"/>
      <c r="G228" s="111"/>
      <c r="H228" s="112"/>
      <c r="I228" s="113"/>
      <c r="J228" s="114"/>
      <c r="K228" s="115"/>
      <c r="L228" s="116"/>
      <c r="M228" s="71"/>
      <c r="N228" s="86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  <c r="AC228" s="87"/>
      <c r="AD228" s="87"/>
    </row>
    <row r="229">
      <c r="A229" s="117"/>
      <c r="B229" s="107"/>
      <c r="C229" s="47"/>
      <c r="D229" s="108"/>
      <c r="E229" s="109"/>
      <c r="F229" s="110"/>
      <c r="G229" s="111"/>
      <c r="H229" s="112"/>
      <c r="I229" s="113"/>
      <c r="J229" s="114"/>
      <c r="K229" s="115"/>
      <c r="L229" s="116"/>
      <c r="M229" s="71"/>
      <c r="N229" s="86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</row>
    <row r="230">
      <c r="A230" s="117"/>
      <c r="B230" s="107"/>
      <c r="C230" s="47"/>
      <c r="D230" s="108"/>
      <c r="E230" s="109"/>
      <c r="F230" s="110"/>
      <c r="G230" s="111"/>
      <c r="H230" s="112"/>
      <c r="I230" s="113"/>
      <c r="J230" s="114"/>
      <c r="K230" s="115"/>
      <c r="L230" s="116"/>
      <c r="M230" s="71"/>
      <c r="N230" s="86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</row>
    <row r="231">
      <c r="A231" s="117"/>
      <c r="B231" s="107"/>
      <c r="C231" s="47"/>
      <c r="D231" s="108"/>
      <c r="E231" s="109"/>
      <c r="F231" s="110"/>
      <c r="G231" s="111"/>
      <c r="H231" s="112"/>
      <c r="I231" s="113"/>
      <c r="J231" s="114"/>
      <c r="K231" s="115"/>
      <c r="L231" s="116"/>
      <c r="M231" s="71"/>
      <c r="N231" s="86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</row>
    <row r="232">
      <c r="A232" s="117"/>
      <c r="B232" s="107"/>
      <c r="C232" s="47"/>
      <c r="D232" s="108"/>
      <c r="E232" s="109"/>
      <c r="F232" s="110"/>
      <c r="G232" s="111"/>
      <c r="H232" s="112"/>
      <c r="I232" s="113"/>
      <c r="J232" s="114"/>
      <c r="K232" s="115"/>
      <c r="L232" s="116"/>
      <c r="M232" s="71"/>
      <c r="N232" s="86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</row>
    <row r="233">
      <c r="A233" s="117"/>
      <c r="B233" s="107"/>
      <c r="C233" s="47"/>
      <c r="D233" s="108"/>
      <c r="E233" s="109"/>
      <c r="F233" s="110"/>
      <c r="G233" s="111"/>
      <c r="H233" s="112"/>
      <c r="I233" s="113"/>
      <c r="J233" s="114"/>
      <c r="K233" s="115"/>
      <c r="L233" s="116"/>
      <c r="M233" s="71"/>
      <c r="N233" s="86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  <c r="AC233" s="87"/>
      <c r="AD233" s="87"/>
    </row>
    <row r="234">
      <c r="A234" s="117"/>
      <c r="B234" s="107"/>
      <c r="C234" s="47"/>
      <c r="D234" s="108"/>
      <c r="E234" s="109"/>
      <c r="F234" s="110"/>
      <c r="G234" s="111"/>
      <c r="H234" s="112"/>
      <c r="I234" s="113"/>
      <c r="J234" s="114"/>
      <c r="K234" s="115"/>
      <c r="L234" s="116"/>
      <c r="M234" s="71"/>
      <c r="N234" s="86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</row>
    <row r="235">
      <c r="A235" s="117"/>
      <c r="B235" s="107"/>
      <c r="C235" s="47"/>
      <c r="D235" s="108"/>
      <c r="E235" s="109"/>
      <c r="F235" s="110"/>
      <c r="G235" s="111"/>
      <c r="H235" s="112"/>
      <c r="I235" s="113"/>
      <c r="J235" s="114"/>
      <c r="K235" s="115"/>
      <c r="L235" s="116"/>
      <c r="M235" s="71"/>
      <c r="N235" s="86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</row>
    <row r="236">
      <c r="A236" s="117"/>
      <c r="B236" s="107"/>
      <c r="C236" s="47"/>
      <c r="D236" s="108"/>
      <c r="E236" s="109"/>
      <c r="F236" s="110"/>
      <c r="G236" s="111"/>
      <c r="H236" s="112"/>
      <c r="I236" s="113"/>
      <c r="J236" s="114"/>
      <c r="K236" s="115"/>
      <c r="L236" s="116"/>
      <c r="M236" s="71"/>
      <c r="N236" s="86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</row>
    <row r="237">
      <c r="A237" s="117"/>
      <c r="B237" s="107"/>
      <c r="C237" s="47"/>
      <c r="D237" s="108"/>
      <c r="E237" s="109"/>
      <c r="F237" s="110"/>
      <c r="G237" s="111"/>
      <c r="H237" s="112"/>
      <c r="I237" s="113"/>
      <c r="J237" s="114"/>
      <c r="K237" s="115"/>
      <c r="L237" s="116"/>
      <c r="M237" s="71"/>
      <c r="N237" s="86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</row>
    <row r="238">
      <c r="A238" s="117"/>
      <c r="B238" s="107"/>
      <c r="C238" s="47"/>
      <c r="D238" s="108"/>
      <c r="E238" s="109"/>
      <c r="F238" s="110"/>
      <c r="G238" s="111"/>
      <c r="H238" s="112"/>
      <c r="I238" s="113"/>
      <c r="J238" s="114"/>
      <c r="K238" s="115"/>
      <c r="L238" s="116"/>
      <c r="M238" s="71"/>
      <c r="N238" s="86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</row>
    <row r="239">
      <c r="A239" s="117"/>
      <c r="B239" s="107"/>
      <c r="C239" s="47"/>
      <c r="D239" s="108"/>
      <c r="E239" s="109"/>
      <c r="F239" s="110"/>
      <c r="G239" s="111"/>
      <c r="H239" s="112"/>
      <c r="I239" s="113"/>
      <c r="J239" s="114"/>
      <c r="K239" s="115"/>
      <c r="L239" s="116"/>
      <c r="M239" s="71"/>
      <c r="N239" s="86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</row>
    <row r="240">
      <c r="A240" s="117"/>
      <c r="B240" s="107"/>
      <c r="C240" s="47"/>
      <c r="D240" s="108"/>
      <c r="E240" s="109"/>
      <c r="F240" s="110"/>
      <c r="G240" s="111"/>
      <c r="H240" s="112"/>
      <c r="I240" s="113"/>
      <c r="J240" s="114"/>
      <c r="K240" s="115"/>
      <c r="L240" s="116"/>
      <c r="M240" s="71"/>
      <c r="N240" s="86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</row>
    <row r="241">
      <c r="A241" s="117"/>
      <c r="B241" s="107"/>
      <c r="C241" s="47"/>
      <c r="D241" s="108"/>
      <c r="E241" s="109"/>
      <c r="F241" s="110"/>
      <c r="G241" s="111"/>
      <c r="H241" s="112"/>
      <c r="I241" s="113"/>
      <c r="J241" s="114"/>
      <c r="K241" s="115"/>
      <c r="L241" s="116"/>
      <c r="M241" s="71"/>
      <c r="N241" s="86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</row>
    <row r="242">
      <c r="A242" s="117"/>
      <c r="B242" s="107"/>
      <c r="C242" s="47"/>
      <c r="D242" s="108"/>
      <c r="E242" s="109"/>
      <c r="F242" s="110"/>
      <c r="G242" s="111"/>
      <c r="H242" s="112"/>
      <c r="I242" s="113"/>
      <c r="J242" s="114"/>
      <c r="K242" s="115"/>
      <c r="L242" s="116"/>
      <c r="M242" s="71"/>
      <c r="N242" s="86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</row>
    <row r="243">
      <c r="A243" s="117"/>
      <c r="B243" s="107"/>
      <c r="C243" s="47"/>
      <c r="D243" s="108"/>
      <c r="E243" s="109"/>
      <c r="F243" s="110"/>
      <c r="G243" s="111"/>
      <c r="H243" s="112"/>
      <c r="I243" s="113"/>
      <c r="J243" s="114"/>
      <c r="K243" s="115"/>
      <c r="L243" s="116"/>
      <c r="M243" s="71"/>
      <c r="N243" s="86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</row>
    <row r="244">
      <c r="A244" s="117"/>
      <c r="B244" s="107"/>
      <c r="C244" s="47"/>
      <c r="D244" s="108"/>
      <c r="E244" s="109"/>
      <c r="F244" s="110"/>
      <c r="G244" s="111"/>
      <c r="H244" s="112"/>
      <c r="I244" s="113"/>
      <c r="J244" s="114"/>
      <c r="K244" s="115"/>
      <c r="L244" s="116"/>
      <c r="M244" s="71"/>
      <c r="N244" s="86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</row>
    <row r="245">
      <c r="A245" s="117"/>
      <c r="B245" s="107"/>
      <c r="C245" s="47"/>
      <c r="D245" s="108"/>
      <c r="E245" s="109"/>
      <c r="F245" s="110"/>
      <c r="G245" s="111"/>
      <c r="H245" s="112"/>
      <c r="I245" s="113"/>
      <c r="J245" s="114"/>
      <c r="K245" s="115"/>
      <c r="L245" s="116"/>
      <c r="M245" s="71"/>
      <c r="N245" s="86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</row>
    <row r="246">
      <c r="A246" s="117"/>
      <c r="B246" s="107"/>
      <c r="C246" s="47"/>
      <c r="D246" s="108"/>
      <c r="E246" s="109"/>
      <c r="F246" s="110"/>
      <c r="G246" s="111"/>
      <c r="H246" s="112"/>
      <c r="I246" s="113"/>
      <c r="J246" s="114"/>
      <c r="K246" s="115"/>
      <c r="L246" s="116"/>
      <c r="M246" s="71"/>
      <c r="N246" s="86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</row>
    <row r="247">
      <c r="A247" s="117"/>
      <c r="B247" s="107"/>
      <c r="C247" s="47"/>
      <c r="D247" s="108"/>
      <c r="E247" s="109"/>
      <c r="F247" s="110"/>
      <c r="G247" s="111"/>
      <c r="H247" s="112"/>
      <c r="I247" s="113"/>
      <c r="J247" s="114"/>
      <c r="K247" s="115"/>
      <c r="L247" s="116"/>
      <c r="M247" s="71"/>
      <c r="N247" s="86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</row>
    <row r="248">
      <c r="A248" s="117"/>
      <c r="B248" s="107"/>
      <c r="C248" s="47"/>
      <c r="D248" s="108"/>
      <c r="E248" s="109"/>
      <c r="F248" s="110"/>
      <c r="G248" s="111"/>
      <c r="H248" s="112"/>
      <c r="I248" s="113"/>
      <c r="J248" s="114"/>
      <c r="K248" s="115"/>
      <c r="L248" s="116"/>
      <c r="M248" s="71"/>
      <c r="N248" s="86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</row>
    <row r="249">
      <c r="A249" s="117"/>
      <c r="B249" s="107"/>
      <c r="C249" s="47"/>
      <c r="D249" s="108"/>
      <c r="E249" s="109"/>
      <c r="F249" s="110"/>
      <c r="G249" s="111"/>
      <c r="H249" s="112"/>
      <c r="I249" s="113"/>
      <c r="J249" s="114"/>
      <c r="K249" s="115"/>
      <c r="L249" s="116"/>
      <c r="M249" s="71"/>
      <c r="N249" s="86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</row>
    <row r="250">
      <c r="A250" s="117"/>
      <c r="B250" s="107"/>
      <c r="C250" s="47"/>
      <c r="D250" s="108"/>
      <c r="E250" s="109"/>
      <c r="F250" s="110"/>
      <c r="G250" s="111"/>
      <c r="H250" s="112"/>
      <c r="I250" s="113"/>
      <c r="J250" s="114"/>
      <c r="K250" s="115"/>
      <c r="L250" s="116"/>
      <c r="M250" s="71"/>
      <c r="N250" s="86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</row>
    <row r="251">
      <c r="A251" s="117"/>
      <c r="B251" s="107"/>
      <c r="C251" s="47"/>
      <c r="D251" s="108"/>
      <c r="E251" s="109"/>
      <c r="F251" s="110"/>
      <c r="G251" s="111"/>
      <c r="H251" s="112"/>
      <c r="I251" s="113"/>
      <c r="J251" s="114"/>
      <c r="K251" s="115"/>
      <c r="L251" s="116"/>
      <c r="M251" s="71"/>
      <c r="N251" s="86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</row>
    <row r="252">
      <c r="A252" s="117"/>
      <c r="B252" s="107"/>
      <c r="C252" s="47"/>
      <c r="D252" s="108"/>
      <c r="E252" s="109"/>
      <c r="F252" s="110"/>
      <c r="G252" s="111"/>
      <c r="H252" s="112"/>
      <c r="I252" s="113"/>
      <c r="J252" s="114"/>
      <c r="K252" s="115"/>
      <c r="L252" s="116"/>
      <c r="M252" s="71"/>
      <c r="N252" s="86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</row>
    <row r="253">
      <c r="A253" s="117"/>
      <c r="B253" s="107"/>
      <c r="C253" s="47"/>
      <c r="D253" s="108"/>
      <c r="E253" s="109"/>
      <c r="F253" s="110"/>
      <c r="G253" s="111"/>
      <c r="H253" s="112"/>
      <c r="I253" s="113"/>
      <c r="J253" s="114"/>
      <c r="K253" s="115"/>
      <c r="L253" s="116"/>
      <c r="M253" s="71"/>
      <c r="N253" s="86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</row>
    <row r="254">
      <c r="A254" s="117"/>
      <c r="B254" s="107"/>
      <c r="C254" s="47"/>
      <c r="D254" s="108"/>
      <c r="E254" s="109"/>
      <c r="F254" s="110"/>
      <c r="G254" s="111"/>
      <c r="H254" s="112"/>
      <c r="I254" s="113"/>
      <c r="J254" s="114"/>
      <c r="K254" s="115"/>
      <c r="L254" s="116"/>
      <c r="M254" s="71"/>
      <c r="N254" s="86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</row>
    <row r="255">
      <c r="A255" s="117"/>
      <c r="B255" s="107"/>
      <c r="C255" s="47"/>
      <c r="D255" s="108"/>
      <c r="E255" s="109"/>
      <c r="F255" s="110"/>
      <c r="G255" s="111"/>
      <c r="H255" s="112"/>
      <c r="I255" s="113"/>
      <c r="J255" s="114"/>
      <c r="K255" s="115"/>
      <c r="L255" s="116"/>
      <c r="M255" s="71"/>
      <c r="N255" s="86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</row>
    <row r="256">
      <c r="A256" s="117"/>
      <c r="B256" s="107"/>
      <c r="C256" s="47"/>
      <c r="D256" s="108"/>
      <c r="E256" s="109"/>
      <c r="F256" s="110"/>
      <c r="G256" s="111"/>
      <c r="H256" s="112"/>
      <c r="I256" s="113"/>
      <c r="J256" s="114"/>
      <c r="K256" s="115"/>
      <c r="L256" s="116"/>
      <c r="M256" s="71"/>
      <c r="N256" s="86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</row>
    <row r="257">
      <c r="A257" s="117"/>
      <c r="B257" s="107"/>
      <c r="C257" s="47"/>
      <c r="D257" s="108"/>
      <c r="E257" s="109"/>
      <c r="F257" s="110"/>
      <c r="G257" s="111"/>
      <c r="H257" s="112"/>
      <c r="I257" s="113"/>
      <c r="J257" s="114"/>
      <c r="K257" s="115"/>
      <c r="L257" s="116"/>
      <c r="M257" s="71"/>
      <c r="N257" s="86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</row>
    <row r="258">
      <c r="A258" s="117"/>
      <c r="B258" s="107"/>
      <c r="C258" s="47"/>
      <c r="D258" s="108"/>
      <c r="E258" s="109"/>
      <c r="F258" s="110"/>
      <c r="G258" s="111"/>
      <c r="H258" s="112"/>
      <c r="I258" s="113"/>
      <c r="J258" s="114"/>
      <c r="K258" s="115"/>
      <c r="L258" s="116"/>
      <c r="M258" s="71"/>
      <c r="N258" s="86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</row>
    <row r="259">
      <c r="A259" s="117"/>
      <c r="B259" s="107"/>
      <c r="C259" s="47"/>
      <c r="D259" s="108"/>
      <c r="E259" s="109"/>
      <c r="F259" s="110"/>
      <c r="G259" s="111"/>
      <c r="H259" s="112"/>
      <c r="I259" s="113"/>
      <c r="J259" s="114"/>
      <c r="K259" s="115"/>
      <c r="L259" s="116"/>
      <c r="M259" s="71"/>
      <c r="N259" s="86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</row>
    <row r="260">
      <c r="A260" s="117"/>
      <c r="B260" s="107"/>
      <c r="C260" s="47"/>
      <c r="D260" s="108"/>
      <c r="E260" s="109"/>
      <c r="F260" s="110"/>
      <c r="G260" s="111"/>
      <c r="H260" s="112"/>
      <c r="I260" s="113"/>
      <c r="J260" s="114"/>
      <c r="K260" s="115"/>
      <c r="L260" s="116"/>
      <c r="M260" s="71"/>
      <c r="N260" s="86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</row>
    <row r="261">
      <c r="A261" s="117"/>
      <c r="B261" s="107"/>
      <c r="C261" s="47"/>
      <c r="D261" s="108"/>
      <c r="E261" s="109"/>
      <c r="F261" s="110"/>
      <c r="G261" s="111"/>
      <c r="H261" s="112"/>
      <c r="I261" s="113"/>
      <c r="J261" s="114"/>
      <c r="K261" s="115"/>
      <c r="L261" s="116"/>
      <c r="M261" s="71"/>
      <c r="N261" s="86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</row>
    <row r="262">
      <c r="A262" s="117"/>
      <c r="B262" s="107"/>
      <c r="C262" s="47"/>
      <c r="D262" s="108"/>
      <c r="E262" s="109"/>
      <c r="F262" s="110"/>
      <c r="G262" s="111"/>
      <c r="H262" s="112"/>
      <c r="I262" s="113"/>
      <c r="J262" s="114"/>
      <c r="K262" s="115"/>
      <c r="L262" s="116"/>
      <c r="M262" s="71"/>
      <c r="N262" s="86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</row>
    <row r="263">
      <c r="A263" s="117"/>
      <c r="B263" s="107"/>
      <c r="C263" s="47"/>
      <c r="D263" s="108"/>
      <c r="E263" s="109"/>
      <c r="F263" s="110"/>
      <c r="G263" s="111"/>
      <c r="H263" s="112"/>
      <c r="I263" s="113"/>
      <c r="J263" s="114"/>
      <c r="K263" s="115"/>
      <c r="L263" s="116"/>
      <c r="M263" s="71"/>
      <c r="N263" s="86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</row>
    <row r="264">
      <c r="A264" s="117"/>
      <c r="B264" s="107"/>
      <c r="C264" s="47"/>
      <c r="D264" s="108"/>
      <c r="E264" s="109"/>
      <c r="F264" s="110"/>
      <c r="G264" s="111"/>
      <c r="H264" s="112"/>
      <c r="I264" s="113"/>
      <c r="J264" s="114"/>
      <c r="K264" s="115"/>
      <c r="L264" s="116"/>
      <c r="M264" s="71"/>
      <c r="N264" s="86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</row>
    <row r="265">
      <c r="A265" s="117"/>
      <c r="B265" s="107"/>
      <c r="C265" s="47"/>
      <c r="D265" s="108"/>
      <c r="E265" s="109"/>
      <c r="F265" s="110"/>
      <c r="G265" s="111"/>
      <c r="H265" s="112"/>
      <c r="I265" s="113"/>
      <c r="J265" s="114"/>
      <c r="K265" s="115"/>
      <c r="L265" s="116"/>
      <c r="M265" s="71"/>
      <c r="N265" s="86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</row>
    <row r="266">
      <c r="A266" s="117"/>
      <c r="B266" s="107"/>
      <c r="C266" s="47"/>
      <c r="D266" s="108"/>
      <c r="E266" s="109"/>
      <c r="F266" s="110"/>
      <c r="G266" s="111"/>
      <c r="H266" s="112"/>
      <c r="I266" s="113"/>
      <c r="J266" s="114"/>
      <c r="K266" s="115"/>
      <c r="L266" s="116"/>
      <c r="M266" s="71"/>
      <c r="N266" s="86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</row>
    <row r="267">
      <c r="A267" s="117"/>
      <c r="B267" s="107"/>
      <c r="C267" s="47"/>
      <c r="D267" s="108"/>
      <c r="E267" s="109"/>
      <c r="F267" s="110"/>
      <c r="G267" s="111"/>
      <c r="H267" s="112"/>
      <c r="I267" s="113"/>
      <c r="J267" s="114"/>
      <c r="K267" s="115"/>
      <c r="L267" s="116"/>
      <c r="M267" s="71"/>
      <c r="N267" s="86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</row>
    <row r="268">
      <c r="A268" s="117"/>
      <c r="B268" s="107"/>
      <c r="C268" s="47"/>
      <c r="D268" s="108"/>
      <c r="E268" s="109"/>
      <c r="F268" s="110"/>
      <c r="G268" s="111"/>
      <c r="H268" s="112"/>
      <c r="I268" s="113"/>
      <c r="J268" s="114"/>
      <c r="K268" s="115"/>
      <c r="L268" s="116"/>
      <c r="M268" s="71"/>
      <c r="N268" s="86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</row>
    <row r="269">
      <c r="A269" s="117"/>
      <c r="B269" s="107"/>
      <c r="C269" s="47"/>
      <c r="D269" s="108"/>
      <c r="E269" s="109"/>
      <c r="F269" s="110"/>
      <c r="G269" s="111"/>
      <c r="H269" s="112"/>
      <c r="I269" s="113"/>
      <c r="J269" s="114"/>
      <c r="K269" s="115"/>
      <c r="L269" s="116"/>
      <c r="M269" s="71"/>
      <c r="N269" s="86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</row>
    <row r="270">
      <c r="A270" s="117"/>
      <c r="B270" s="107"/>
      <c r="C270" s="47"/>
      <c r="D270" s="108"/>
      <c r="E270" s="109"/>
      <c r="F270" s="110"/>
      <c r="G270" s="111"/>
      <c r="H270" s="112"/>
      <c r="I270" s="113"/>
      <c r="J270" s="114"/>
      <c r="K270" s="115"/>
      <c r="L270" s="116"/>
      <c r="M270" s="71"/>
      <c r="N270" s="86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</row>
    <row r="271">
      <c r="A271" s="117"/>
      <c r="B271" s="107"/>
      <c r="C271" s="47"/>
      <c r="D271" s="108"/>
      <c r="E271" s="109"/>
      <c r="F271" s="110"/>
      <c r="G271" s="111"/>
      <c r="H271" s="112"/>
      <c r="I271" s="113"/>
      <c r="J271" s="114"/>
      <c r="K271" s="115"/>
      <c r="L271" s="116"/>
      <c r="M271" s="71"/>
      <c r="N271" s="86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</row>
    <row r="272">
      <c r="A272" s="117"/>
      <c r="B272" s="107"/>
      <c r="C272" s="47"/>
      <c r="D272" s="108"/>
      <c r="E272" s="109"/>
      <c r="F272" s="110"/>
      <c r="G272" s="111"/>
      <c r="H272" s="112"/>
      <c r="I272" s="113"/>
      <c r="J272" s="114"/>
      <c r="K272" s="115"/>
      <c r="L272" s="116"/>
      <c r="M272" s="71"/>
      <c r="N272" s="86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</row>
    <row r="273">
      <c r="A273" s="117"/>
      <c r="B273" s="107"/>
      <c r="C273" s="47"/>
      <c r="D273" s="108"/>
      <c r="E273" s="109"/>
      <c r="F273" s="110"/>
      <c r="G273" s="111"/>
      <c r="H273" s="112"/>
      <c r="I273" s="113"/>
      <c r="J273" s="114"/>
      <c r="K273" s="115"/>
      <c r="L273" s="116"/>
      <c r="M273" s="71"/>
      <c r="N273" s="86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</row>
    <row r="274">
      <c r="A274" s="117"/>
      <c r="B274" s="107"/>
      <c r="C274" s="47"/>
      <c r="D274" s="108"/>
      <c r="E274" s="109"/>
      <c r="F274" s="110"/>
      <c r="G274" s="111"/>
      <c r="H274" s="112"/>
      <c r="I274" s="113"/>
      <c r="J274" s="114"/>
      <c r="K274" s="115"/>
      <c r="L274" s="116"/>
      <c r="M274" s="71"/>
      <c r="N274" s="86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  <c r="AC274" s="87"/>
      <c r="AD274" s="87"/>
    </row>
    <row r="275">
      <c r="A275" s="117"/>
      <c r="B275" s="107"/>
      <c r="C275" s="47"/>
      <c r="D275" s="108"/>
      <c r="E275" s="109"/>
      <c r="F275" s="110"/>
      <c r="G275" s="111"/>
      <c r="H275" s="112"/>
      <c r="I275" s="113"/>
      <c r="J275" s="114"/>
      <c r="K275" s="115"/>
      <c r="L275" s="116"/>
      <c r="M275" s="71"/>
      <c r="N275" s="86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</row>
    <row r="276">
      <c r="A276" s="117"/>
      <c r="B276" s="107"/>
      <c r="C276" s="47"/>
      <c r="D276" s="108"/>
      <c r="E276" s="109"/>
      <c r="F276" s="110"/>
      <c r="G276" s="111"/>
      <c r="H276" s="112"/>
      <c r="I276" s="113"/>
      <c r="J276" s="114"/>
      <c r="K276" s="115"/>
      <c r="L276" s="116"/>
      <c r="M276" s="71"/>
      <c r="N276" s="86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</row>
    <row r="277">
      <c r="A277" s="117"/>
      <c r="B277" s="107"/>
      <c r="C277" s="47"/>
      <c r="D277" s="108"/>
      <c r="E277" s="109"/>
      <c r="F277" s="110"/>
      <c r="G277" s="111"/>
      <c r="H277" s="112"/>
      <c r="I277" s="113"/>
      <c r="J277" s="114"/>
      <c r="K277" s="115"/>
      <c r="L277" s="116"/>
      <c r="M277" s="71"/>
      <c r="N277" s="86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</row>
    <row r="278">
      <c r="A278" s="117"/>
      <c r="B278" s="107"/>
      <c r="C278" s="47"/>
      <c r="D278" s="108"/>
      <c r="E278" s="109"/>
      <c r="F278" s="110"/>
      <c r="G278" s="111"/>
      <c r="H278" s="112"/>
      <c r="I278" s="113"/>
      <c r="J278" s="114"/>
      <c r="K278" s="115"/>
      <c r="L278" s="116"/>
      <c r="M278" s="71"/>
      <c r="N278" s="86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</row>
    <row r="279">
      <c r="A279" s="117"/>
      <c r="B279" s="107"/>
      <c r="C279" s="47"/>
      <c r="D279" s="108"/>
      <c r="E279" s="109"/>
      <c r="F279" s="110"/>
      <c r="G279" s="111"/>
      <c r="H279" s="112"/>
      <c r="I279" s="113"/>
      <c r="J279" s="114"/>
      <c r="K279" s="115"/>
      <c r="L279" s="116"/>
      <c r="M279" s="71"/>
      <c r="N279" s="86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</row>
    <row r="280">
      <c r="A280" s="117"/>
      <c r="B280" s="107"/>
      <c r="C280" s="47"/>
      <c r="D280" s="108"/>
      <c r="E280" s="109"/>
      <c r="F280" s="110"/>
      <c r="G280" s="111"/>
      <c r="H280" s="112"/>
      <c r="I280" s="113"/>
      <c r="J280" s="114"/>
      <c r="K280" s="115"/>
      <c r="L280" s="116"/>
      <c r="M280" s="71"/>
      <c r="N280" s="86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  <c r="AC280" s="87"/>
      <c r="AD280" s="87"/>
    </row>
    <row r="281">
      <c r="A281" s="117"/>
      <c r="B281" s="107"/>
      <c r="C281" s="47"/>
      <c r="D281" s="108"/>
      <c r="E281" s="109"/>
      <c r="F281" s="110"/>
      <c r="G281" s="111"/>
      <c r="H281" s="112"/>
      <c r="I281" s="113"/>
      <c r="J281" s="114"/>
      <c r="K281" s="115"/>
      <c r="L281" s="116"/>
      <c r="M281" s="71"/>
      <c r="N281" s="86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</row>
    <row r="282">
      <c r="A282" s="117"/>
      <c r="B282" s="107"/>
      <c r="C282" s="47"/>
      <c r="D282" s="108"/>
      <c r="E282" s="109"/>
      <c r="F282" s="110"/>
      <c r="G282" s="111"/>
      <c r="H282" s="112"/>
      <c r="I282" s="113"/>
      <c r="J282" s="114"/>
      <c r="K282" s="115"/>
      <c r="L282" s="116"/>
      <c r="M282" s="71"/>
      <c r="N282" s="86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</row>
    <row r="283">
      <c r="A283" s="117"/>
      <c r="B283" s="107"/>
      <c r="C283" s="47"/>
      <c r="D283" s="108"/>
      <c r="E283" s="109"/>
      <c r="F283" s="110"/>
      <c r="G283" s="111"/>
      <c r="H283" s="112"/>
      <c r="I283" s="113"/>
      <c r="J283" s="114"/>
      <c r="K283" s="115"/>
      <c r="L283" s="116"/>
      <c r="M283" s="71"/>
      <c r="N283" s="86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</row>
    <row r="284">
      <c r="A284" s="117"/>
      <c r="B284" s="107"/>
      <c r="C284" s="47"/>
      <c r="D284" s="108"/>
      <c r="E284" s="109"/>
      <c r="F284" s="110"/>
      <c r="G284" s="111"/>
      <c r="H284" s="112"/>
      <c r="I284" s="113"/>
      <c r="J284" s="114"/>
      <c r="K284" s="115"/>
      <c r="L284" s="116"/>
      <c r="M284" s="71"/>
      <c r="N284" s="86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7"/>
    </row>
    <row r="285">
      <c r="A285" s="117"/>
      <c r="B285" s="107"/>
      <c r="C285" s="47"/>
      <c r="D285" s="108"/>
      <c r="E285" s="109"/>
      <c r="F285" s="110"/>
      <c r="G285" s="111"/>
      <c r="H285" s="112"/>
      <c r="I285" s="113"/>
      <c r="J285" s="114"/>
      <c r="K285" s="115"/>
      <c r="L285" s="116"/>
      <c r="M285" s="71"/>
      <c r="N285" s="86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</row>
    <row r="286">
      <c r="A286" s="117"/>
      <c r="B286" s="107"/>
      <c r="C286" s="47"/>
      <c r="D286" s="108"/>
      <c r="E286" s="109"/>
      <c r="F286" s="110"/>
      <c r="G286" s="111"/>
      <c r="H286" s="112"/>
      <c r="I286" s="113"/>
      <c r="J286" s="114"/>
      <c r="K286" s="115"/>
      <c r="L286" s="116"/>
      <c r="M286" s="71"/>
      <c r="N286" s="86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</row>
    <row r="287">
      <c r="A287" s="117"/>
      <c r="B287" s="107"/>
      <c r="C287" s="47"/>
      <c r="D287" s="108"/>
      <c r="E287" s="109"/>
      <c r="F287" s="110"/>
      <c r="G287" s="111"/>
      <c r="H287" s="112"/>
      <c r="I287" s="113"/>
      <c r="J287" s="114"/>
      <c r="K287" s="115"/>
      <c r="L287" s="116"/>
      <c r="M287" s="71"/>
      <c r="N287" s="86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</row>
    <row r="288">
      <c r="A288" s="117"/>
      <c r="B288" s="107"/>
      <c r="C288" s="47"/>
      <c r="D288" s="108"/>
      <c r="E288" s="109"/>
      <c r="F288" s="110"/>
      <c r="G288" s="111"/>
      <c r="H288" s="112"/>
      <c r="I288" s="113"/>
      <c r="J288" s="114"/>
      <c r="K288" s="115"/>
      <c r="L288" s="116"/>
      <c r="M288" s="71"/>
      <c r="N288" s="86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</row>
    <row r="289">
      <c r="A289" s="117"/>
      <c r="B289" s="107"/>
      <c r="C289" s="47"/>
      <c r="D289" s="108"/>
      <c r="E289" s="109"/>
      <c r="F289" s="110"/>
      <c r="G289" s="111"/>
      <c r="H289" s="112"/>
      <c r="I289" s="113"/>
      <c r="J289" s="114"/>
      <c r="K289" s="115"/>
      <c r="L289" s="116"/>
      <c r="M289" s="71"/>
      <c r="N289" s="86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</row>
    <row r="290">
      <c r="A290" s="117"/>
      <c r="B290" s="107"/>
      <c r="C290" s="47"/>
      <c r="D290" s="108"/>
      <c r="E290" s="109"/>
      <c r="F290" s="110"/>
      <c r="G290" s="111"/>
      <c r="H290" s="112"/>
      <c r="I290" s="113"/>
      <c r="J290" s="114"/>
      <c r="K290" s="115"/>
      <c r="L290" s="116"/>
      <c r="M290" s="71"/>
      <c r="N290" s="86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  <c r="AD290" s="87"/>
    </row>
    <row r="291">
      <c r="A291" s="117"/>
      <c r="B291" s="107"/>
      <c r="C291" s="47"/>
      <c r="D291" s="108"/>
      <c r="E291" s="109"/>
      <c r="F291" s="110"/>
      <c r="G291" s="111"/>
      <c r="H291" s="112"/>
      <c r="I291" s="113"/>
      <c r="J291" s="114"/>
      <c r="K291" s="115"/>
      <c r="L291" s="116"/>
      <c r="M291" s="71"/>
      <c r="N291" s="86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</row>
    <row r="292">
      <c r="A292" s="117"/>
      <c r="B292" s="107"/>
      <c r="C292" s="47"/>
      <c r="D292" s="108"/>
      <c r="E292" s="109"/>
      <c r="F292" s="110"/>
      <c r="G292" s="111"/>
      <c r="H292" s="112"/>
      <c r="I292" s="113"/>
      <c r="J292" s="114"/>
      <c r="K292" s="115"/>
      <c r="L292" s="116"/>
      <c r="M292" s="71"/>
      <c r="N292" s="86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</row>
    <row r="293">
      <c r="A293" s="117"/>
      <c r="B293" s="107"/>
      <c r="C293" s="47"/>
      <c r="D293" s="108"/>
      <c r="E293" s="109"/>
      <c r="F293" s="110"/>
      <c r="G293" s="111"/>
      <c r="H293" s="112"/>
      <c r="I293" s="113"/>
      <c r="J293" s="114"/>
      <c r="K293" s="115"/>
      <c r="L293" s="116"/>
      <c r="M293" s="71"/>
      <c r="N293" s="86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</row>
    <row r="294">
      <c r="A294" s="117"/>
      <c r="B294" s="107"/>
      <c r="C294" s="47"/>
      <c r="D294" s="108"/>
      <c r="E294" s="109"/>
      <c r="F294" s="110"/>
      <c r="G294" s="111"/>
      <c r="H294" s="112"/>
      <c r="I294" s="113"/>
      <c r="J294" s="114"/>
      <c r="K294" s="115"/>
      <c r="L294" s="116"/>
      <c r="M294" s="71"/>
      <c r="N294" s="86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  <c r="AD294" s="87"/>
    </row>
    <row r="295">
      <c r="A295" s="117"/>
      <c r="B295" s="107"/>
      <c r="C295" s="47"/>
      <c r="D295" s="108"/>
      <c r="E295" s="109"/>
      <c r="F295" s="110"/>
      <c r="G295" s="111"/>
      <c r="H295" s="112"/>
      <c r="I295" s="113"/>
      <c r="J295" s="114"/>
      <c r="K295" s="115"/>
      <c r="L295" s="116"/>
      <c r="M295" s="71"/>
      <c r="N295" s="86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  <c r="AC295" s="87"/>
      <c r="AD295" s="87"/>
    </row>
    <row r="296">
      <c r="A296" s="117"/>
      <c r="B296" s="107"/>
      <c r="C296" s="47"/>
      <c r="D296" s="108"/>
      <c r="E296" s="109"/>
      <c r="F296" s="110"/>
      <c r="G296" s="111"/>
      <c r="H296" s="112"/>
      <c r="I296" s="113"/>
      <c r="J296" s="114"/>
      <c r="K296" s="115"/>
      <c r="L296" s="116"/>
      <c r="M296" s="71"/>
      <c r="N296" s="86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</row>
    <row r="297">
      <c r="A297" s="117"/>
      <c r="B297" s="107"/>
      <c r="C297" s="47"/>
      <c r="D297" s="108"/>
      <c r="E297" s="109"/>
      <c r="F297" s="110"/>
      <c r="G297" s="111"/>
      <c r="H297" s="112"/>
      <c r="I297" s="113"/>
      <c r="J297" s="114"/>
      <c r="K297" s="115"/>
      <c r="L297" s="116"/>
      <c r="M297" s="71"/>
      <c r="N297" s="86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</row>
    <row r="298">
      <c r="A298" s="117"/>
      <c r="B298" s="107"/>
      <c r="C298" s="47"/>
      <c r="D298" s="108"/>
      <c r="E298" s="109"/>
      <c r="F298" s="110"/>
      <c r="G298" s="111"/>
      <c r="H298" s="112"/>
      <c r="I298" s="113"/>
      <c r="J298" s="114"/>
      <c r="K298" s="115"/>
      <c r="L298" s="116"/>
      <c r="M298" s="71"/>
      <c r="N298" s="86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  <c r="AC298" s="87"/>
      <c r="AD298" s="87"/>
    </row>
    <row r="299">
      <c r="A299" s="117"/>
      <c r="B299" s="107"/>
      <c r="C299" s="47"/>
      <c r="D299" s="108"/>
      <c r="E299" s="109"/>
      <c r="F299" s="110"/>
      <c r="G299" s="111"/>
      <c r="H299" s="112"/>
      <c r="I299" s="113"/>
      <c r="J299" s="114"/>
      <c r="K299" s="115"/>
      <c r="L299" s="116"/>
      <c r="M299" s="71"/>
      <c r="N299" s="86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  <c r="AC299" s="87"/>
      <c r="AD299" s="87"/>
    </row>
    <row r="300">
      <c r="A300" s="117"/>
      <c r="B300" s="107"/>
      <c r="C300" s="47"/>
      <c r="D300" s="108"/>
      <c r="E300" s="109"/>
      <c r="F300" s="110"/>
      <c r="G300" s="111"/>
      <c r="H300" s="112"/>
      <c r="I300" s="113"/>
      <c r="J300" s="114"/>
      <c r="K300" s="115"/>
      <c r="L300" s="116"/>
      <c r="M300" s="71"/>
      <c r="N300" s="86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</row>
    <row r="301">
      <c r="A301" s="117"/>
      <c r="B301" s="107"/>
      <c r="C301" s="47"/>
      <c r="D301" s="108"/>
      <c r="E301" s="109"/>
      <c r="F301" s="110"/>
      <c r="G301" s="111"/>
      <c r="H301" s="112"/>
      <c r="I301" s="113"/>
      <c r="J301" s="114"/>
      <c r="K301" s="115"/>
      <c r="L301" s="116"/>
      <c r="M301" s="71"/>
      <c r="N301" s="86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  <c r="AC301" s="87"/>
      <c r="AD301" s="87"/>
    </row>
    <row r="302">
      <c r="A302" s="117"/>
      <c r="B302" s="107"/>
      <c r="C302" s="47"/>
      <c r="D302" s="108"/>
      <c r="E302" s="109"/>
      <c r="F302" s="110"/>
      <c r="G302" s="111"/>
      <c r="H302" s="112"/>
      <c r="I302" s="113"/>
      <c r="J302" s="114"/>
      <c r="K302" s="115"/>
      <c r="L302" s="116"/>
      <c r="M302" s="71"/>
      <c r="N302" s="86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</row>
    <row r="303">
      <c r="A303" s="117"/>
      <c r="B303" s="107"/>
      <c r="C303" s="47"/>
      <c r="D303" s="108"/>
      <c r="E303" s="109"/>
      <c r="F303" s="110"/>
      <c r="G303" s="111"/>
      <c r="H303" s="112"/>
      <c r="I303" s="113"/>
      <c r="J303" s="114"/>
      <c r="K303" s="115"/>
      <c r="L303" s="116"/>
      <c r="M303" s="71"/>
      <c r="N303" s="86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  <c r="AD303" s="87"/>
    </row>
    <row r="304">
      <c r="A304" s="117"/>
      <c r="B304" s="107"/>
      <c r="C304" s="47"/>
      <c r="D304" s="108"/>
      <c r="E304" s="109"/>
      <c r="F304" s="110"/>
      <c r="G304" s="111"/>
      <c r="H304" s="112"/>
      <c r="I304" s="113"/>
      <c r="J304" s="114"/>
      <c r="K304" s="115"/>
      <c r="L304" s="116"/>
      <c r="M304" s="71"/>
      <c r="N304" s="86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</row>
    <row r="305">
      <c r="A305" s="117"/>
      <c r="B305" s="107"/>
      <c r="C305" s="47"/>
      <c r="D305" s="108"/>
      <c r="E305" s="109"/>
      <c r="F305" s="110"/>
      <c r="G305" s="111"/>
      <c r="H305" s="112"/>
      <c r="I305" s="113"/>
      <c r="J305" s="114"/>
      <c r="K305" s="115"/>
      <c r="L305" s="116"/>
      <c r="M305" s="71"/>
      <c r="N305" s="86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</row>
    <row r="306">
      <c r="A306" s="117"/>
      <c r="B306" s="107"/>
      <c r="C306" s="47"/>
      <c r="D306" s="108"/>
      <c r="E306" s="109"/>
      <c r="F306" s="110"/>
      <c r="G306" s="111"/>
      <c r="H306" s="112"/>
      <c r="I306" s="113"/>
      <c r="J306" s="114"/>
      <c r="K306" s="115"/>
      <c r="L306" s="116"/>
      <c r="M306" s="71"/>
      <c r="N306" s="86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</row>
    <row r="307">
      <c r="A307" s="117"/>
      <c r="B307" s="107"/>
      <c r="C307" s="47"/>
      <c r="D307" s="108"/>
      <c r="E307" s="109"/>
      <c r="F307" s="110"/>
      <c r="G307" s="111"/>
      <c r="H307" s="112"/>
      <c r="I307" s="113"/>
      <c r="J307" s="114"/>
      <c r="K307" s="115"/>
      <c r="L307" s="116"/>
      <c r="M307" s="71"/>
      <c r="N307" s="86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</row>
    <row r="308">
      <c r="A308" s="117"/>
      <c r="B308" s="107"/>
      <c r="C308" s="47"/>
      <c r="D308" s="108"/>
      <c r="E308" s="109"/>
      <c r="F308" s="110"/>
      <c r="G308" s="111"/>
      <c r="H308" s="112"/>
      <c r="I308" s="113"/>
      <c r="J308" s="114"/>
      <c r="K308" s="115"/>
      <c r="L308" s="116"/>
      <c r="M308" s="71"/>
      <c r="N308" s="86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</row>
    <row r="309">
      <c r="A309" s="117"/>
      <c r="B309" s="107"/>
      <c r="C309" s="47"/>
      <c r="D309" s="108"/>
      <c r="E309" s="109"/>
      <c r="F309" s="110"/>
      <c r="G309" s="111"/>
      <c r="H309" s="112"/>
      <c r="I309" s="113"/>
      <c r="J309" s="114"/>
      <c r="K309" s="115"/>
      <c r="L309" s="116"/>
      <c r="M309" s="71"/>
      <c r="N309" s="86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</row>
    <row r="310">
      <c r="A310" s="117"/>
      <c r="B310" s="107"/>
      <c r="C310" s="47"/>
      <c r="D310" s="108"/>
      <c r="E310" s="109"/>
      <c r="F310" s="110"/>
      <c r="G310" s="111"/>
      <c r="H310" s="112"/>
      <c r="I310" s="113"/>
      <c r="J310" s="114"/>
      <c r="K310" s="115"/>
      <c r="L310" s="116"/>
      <c r="M310" s="71"/>
      <c r="N310" s="86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</row>
    <row r="311">
      <c r="A311" s="117"/>
      <c r="B311" s="107"/>
      <c r="C311" s="47"/>
      <c r="D311" s="108"/>
      <c r="E311" s="109"/>
      <c r="F311" s="110"/>
      <c r="G311" s="111"/>
      <c r="H311" s="112"/>
      <c r="I311" s="113"/>
      <c r="J311" s="114"/>
      <c r="K311" s="115"/>
      <c r="L311" s="116"/>
      <c r="M311" s="71"/>
      <c r="N311" s="86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</row>
    <row r="312">
      <c r="A312" s="117"/>
      <c r="B312" s="107"/>
      <c r="C312" s="47"/>
      <c r="D312" s="108"/>
      <c r="E312" s="109"/>
      <c r="F312" s="110"/>
      <c r="G312" s="111"/>
      <c r="H312" s="112"/>
      <c r="I312" s="113"/>
      <c r="J312" s="114"/>
      <c r="K312" s="115"/>
      <c r="L312" s="116"/>
      <c r="M312" s="71"/>
      <c r="N312" s="86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</row>
    <row r="313">
      <c r="A313" s="117"/>
      <c r="B313" s="107"/>
      <c r="C313" s="47"/>
      <c r="D313" s="108"/>
      <c r="E313" s="109"/>
      <c r="F313" s="110"/>
      <c r="G313" s="111"/>
      <c r="H313" s="112"/>
      <c r="I313" s="113"/>
      <c r="J313" s="114"/>
      <c r="K313" s="115"/>
      <c r="L313" s="116"/>
      <c r="M313" s="71"/>
      <c r="N313" s="86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</row>
    <row r="314">
      <c r="A314" s="117"/>
      <c r="B314" s="107"/>
      <c r="C314" s="47"/>
      <c r="D314" s="108"/>
      <c r="E314" s="109"/>
      <c r="F314" s="110"/>
      <c r="G314" s="111"/>
      <c r="H314" s="112"/>
      <c r="I314" s="113"/>
      <c r="J314" s="114"/>
      <c r="K314" s="115"/>
      <c r="L314" s="116"/>
      <c r="M314" s="71"/>
      <c r="N314" s="86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</row>
    <row r="315">
      <c r="A315" s="117"/>
      <c r="B315" s="107"/>
      <c r="C315" s="47"/>
      <c r="D315" s="108"/>
      <c r="E315" s="109"/>
      <c r="F315" s="110"/>
      <c r="G315" s="111"/>
      <c r="H315" s="112"/>
      <c r="I315" s="113"/>
      <c r="J315" s="114"/>
      <c r="K315" s="115"/>
      <c r="L315" s="116"/>
      <c r="M315" s="71"/>
      <c r="N315" s="86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</row>
    <row r="316">
      <c r="A316" s="117"/>
      <c r="B316" s="107"/>
      <c r="C316" s="47"/>
      <c r="D316" s="108"/>
      <c r="E316" s="109"/>
      <c r="F316" s="110"/>
      <c r="G316" s="111"/>
      <c r="H316" s="112"/>
      <c r="I316" s="113"/>
      <c r="J316" s="114"/>
      <c r="K316" s="115"/>
      <c r="L316" s="116"/>
      <c r="M316" s="71"/>
      <c r="N316" s="86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  <c r="AC316" s="87"/>
      <c r="AD316" s="87"/>
    </row>
    <row r="317">
      <c r="A317" s="117"/>
      <c r="B317" s="107"/>
      <c r="C317" s="47"/>
      <c r="D317" s="108"/>
      <c r="E317" s="109"/>
      <c r="F317" s="110"/>
      <c r="G317" s="111"/>
      <c r="H317" s="112"/>
      <c r="I317" s="113"/>
      <c r="J317" s="114"/>
      <c r="K317" s="115"/>
      <c r="L317" s="116"/>
      <c r="M317" s="71"/>
      <c r="N317" s="86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  <c r="AC317" s="87"/>
      <c r="AD317" s="87"/>
    </row>
    <row r="318">
      <c r="A318" s="117"/>
      <c r="B318" s="107"/>
      <c r="C318" s="47"/>
      <c r="D318" s="108"/>
      <c r="E318" s="109"/>
      <c r="F318" s="110"/>
      <c r="G318" s="111"/>
      <c r="H318" s="112"/>
      <c r="I318" s="113"/>
      <c r="J318" s="114"/>
      <c r="K318" s="115"/>
      <c r="L318" s="116"/>
      <c r="M318" s="71"/>
      <c r="N318" s="86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  <c r="AC318" s="87"/>
      <c r="AD318" s="87"/>
    </row>
    <row r="319">
      <c r="A319" s="117"/>
      <c r="B319" s="107"/>
      <c r="C319" s="47"/>
      <c r="D319" s="108"/>
      <c r="E319" s="109"/>
      <c r="F319" s="110"/>
      <c r="G319" s="111"/>
      <c r="H319" s="112"/>
      <c r="I319" s="113"/>
      <c r="J319" s="114"/>
      <c r="K319" s="115"/>
      <c r="L319" s="116"/>
      <c r="M319" s="71"/>
      <c r="N319" s="86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  <c r="AC319" s="87"/>
      <c r="AD319" s="87"/>
    </row>
    <row r="320">
      <c r="A320" s="117"/>
      <c r="B320" s="107"/>
      <c r="C320" s="47"/>
      <c r="D320" s="108"/>
      <c r="E320" s="109"/>
      <c r="F320" s="110"/>
      <c r="G320" s="111"/>
      <c r="H320" s="112"/>
      <c r="I320" s="113"/>
      <c r="J320" s="114"/>
      <c r="K320" s="115"/>
      <c r="L320" s="116"/>
      <c r="M320" s="71"/>
      <c r="N320" s="86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</row>
    <row r="321">
      <c r="A321" s="117"/>
      <c r="B321" s="107"/>
      <c r="C321" s="47"/>
      <c r="D321" s="108"/>
      <c r="E321" s="109"/>
      <c r="F321" s="110"/>
      <c r="G321" s="111"/>
      <c r="H321" s="112"/>
      <c r="I321" s="113"/>
      <c r="J321" s="114"/>
      <c r="K321" s="115"/>
      <c r="L321" s="116"/>
      <c r="M321" s="71"/>
      <c r="N321" s="86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</row>
    <row r="322">
      <c r="A322" s="117"/>
      <c r="B322" s="107"/>
      <c r="C322" s="47"/>
      <c r="D322" s="108"/>
      <c r="E322" s="109"/>
      <c r="F322" s="110"/>
      <c r="G322" s="111"/>
      <c r="H322" s="112"/>
      <c r="I322" s="113"/>
      <c r="J322" s="114"/>
      <c r="K322" s="115"/>
      <c r="L322" s="116"/>
      <c r="M322" s="71"/>
      <c r="N322" s="86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</row>
    <row r="323">
      <c r="A323" s="117"/>
      <c r="B323" s="107"/>
      <c r="C323" s="47"/>
      <c r="D323" s="108"/>
      <c r="E323" s="109"/>
      <c r="F323" s="110"/>
      <c r="G323" s="111"/>
      <c r="H323" s="112"/>
      <c r="I323" s="113"/>
      <c r="J323" s="114"/>
      <c r="K323" s="115"/>
      <c r="L323" s="116"/>
      <c r="M323" s="71"/>
      <c r="N323" s="86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</row>
    <row r="324">
      <c r="A324" s="117"/>
      <c r="B324" s="107"/>
      <c r="C324" s="47"/>
      <c r="D324" s="108"/>
      <c r="E324" s="109"/>
      <c r="F324" s="110"/>
      <c r="G324" s="111"/>
      <c r="H324" s="112"/>
      <c r="I324" s="113"/>
      <c r="J324" s="114"/>
      <c r="K324" s="115"/>
      <c r="L324" s="116"/>
      <c r="M324" s="71"/>
      <c r="N324" s="86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</row>
    <row r="325">
      <c r="A325" s="117"/>
      <c r="B325" s="107"/>
      <c r="C325" s="47"/>
      <c r="D325" s="108"/>
      <c r="E325" s="109"/>
      <c r="F325" s="110"/>
      <c r="G325" s="111"/>
      <c r="H325" s="112"/>
      <c r="I325" s="113"/>
      <c r="J325" s="114"/>
      <c r="K325" s="115"/>
      <c r="L325" s="116"/>
      <c r="M325" s="71"/>
      <c r="N325" s="86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</row>
    <row r="326">
      <c r="A326" s="117"/>
      <c r="B326" s="107"/>
      <c r="C326" s="47"/>
      <c r="D326" s="108"/>
      <c r="E326" s="109"/>
      <c r="F326" s="110"/>
      <c r="G326" s="111"/>
      <c r="H326" s="112"/>
      <c r="I326" s="113"/>
      <c r="J326" s="114"/>
      <c r="K326" s="115"/>
      <c r="L326" s="116"/>
      <c r="M326" s="71"/>
      <c r="N326" s="86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</row>
    <row r="327">
      <c r="A327" s="117"/>
      <c r="B327" s="107"/>
      <c r="C327" s="47"/>
      <c r="D327" s="108"/>
      <c r="E327" s="109"/>
      <c r="F327" s="110"/>
      <c r="G327" s="111"/>
      <c r="H327" s="112"/>
      <c r="I327" s="113"/>
      <c r="J327" s="114"/>
      <c r="K327" s="115"/>
      <c r="L327" s="116"/>
      <c r="M327" s="71"/>
      <c r="N327" s="86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  <c r="AD327" s="87"/>
    </row>
    <row r="328">
      <c r="A328" s="117"/>
      <c r="B328" s="107"/>
      <c r="C328" s="47"/>
      <c r="D328" s="108"/>
      <c r="E328" s="109"/>
      <c r="F328" s="110"/>
      <c r="G328" s="111"/>
      <c r="H328" s="112"/>
      <c r="I328" s="113"/>
      <c r="J328" s="114"/>
      <c r="K328" s="115"/>
      <c r="L328" s="116"/>
      <c r="M328" s="71"/>
      <c r="N328" s="86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</row>
    <row r="329">
      <c r="A329" s="117"/>
      <c r="B329" s="107"/>
      <c r="C329" s="47"/>
      <c r="D329" s="108"/>
      <c r="E329" s="109"/>
      <c r="F329" s="110"/>
      <c r="G329" s="111"/>
      <c r="H329" s="112"/>
      <c r="I329" s="113"/>
      <c r="J329" s="114"/>
      <c r="K329" s="115"/>
      <c r="L329" s="116"/>
      <c r="M329" s="71"/>
      <c r="N329" s="86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</row>
    <row r="330">
      <c r="A330" s="117"/>
      <c r="B330" s="107"/>
      <c r="C330" s="47"/>
      <c r="D330" s="108"/>
      <c r="E330" s="109"/>
      <c r="F330" s="110"/>
      <c r="G330" s="111"/>
      <c r="H330" s="112"/>
      <c r="I330" s="113"/>
      <c r="J330" s="114"/>
      <c r="K330" s="115"/>
      <c r="L330" s="116"/>
      <c r="M330" s="71"/>
      <c r="N330" s="86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</row>
    <row r="331">
      <c r="A331" s="117"/>
      <c r="B331" s="107"/>
      <c r="C331" s="47"/>
      <c r="D331" s="108"/>
      <c r="E331" s="109"/>
      <c r="F331" s="110"/>
      <c r="G331" s="111"/>
      <c r="H331" s="112"/>
      <c r="I331" s="113"/>
      <c r="J331" s="114"/>
      <c r="K331" s="115"/>
      <c r="L331" s="116"/>
      <c r="M331" s="71"/>
      <c r="N331" s="86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  <c r="AD331" s="87"/>
    </row>
    <row r="332">
      <c r="A332" s="117"/>
      <c r="B332" s="107"/>
      <c r="C332" s="47"/>
      <c r="D332" s="108"/>
      <c r="E332" s="109"/>
      <c r="F332" s="110"/>
      <c r="G332" s="111"/>
      <c r="H332" s="112"/>
      <c r="I332" s="113"/>
      <c r="J332" s="114"/>
      <c r="K332" s="115"/>
      <c r="L332" s="116"/>
      <c r="M332" s="71"/>
      <c r="N332" s="86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</row>
    <row r="333">
      <c r="A333" s="117"/>
      <c r="B333" s="107"/>
      <c r="C333" s="47"/>
      <c r="D333" s="108"/>
      <c r="E333" s="109"/>
      <c r="F333" s="110"/>
      <c r="G333" s="111"/>
      <c r="H333" s="112"/>
      <c r="I333" s="113"/>
      <c r="J333" s="114"/>
      <c r="K333" s="115"/>
      <c r="L333" s="116"/>
      <c r="M333" s="71"/>
      <c r="N333" s="86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</row>
    <row r="334">
      <c r="A334" s="117"/>
      <c r="B334" s="107"/>
      <c r="C334" s="47"/>
      <c r="D334" s="108"/>
      <c r="E334" s="109"/>
      <c r="F334" s="110"/>
      <c r="G334" s="111"/>
      <c r="H334" s="112"/>
      <c r="I334" s="113"/>
      <c r="J334" s="114"/>
      <c r="K334" s="115"/>
      <c r="L334" s="116"/>
      <c r="M334" s="71"/>
      <c r="N334" s="86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</row>
    <row r="335">
      <c r="A335" s="117"/>
      <c r="B335" s="107"/>
      <c r="C335" s="47"/>
      <c r="D335" s="108"/>
      <c r="E335" s="109"/>
      <c r="F335" s="110"/>
      <c r="G335" s="111"/>
      <c r="H335" s="112"/>
      <c r="I335" s="113"/>
      <c r="J335" s="114"/>
      <c r="K335" s="115"/>
      <c r="L335" s="116"/>
      <c r="M335" s="71"/>
      <c r="N335" s="86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</row>
    <row r="336">
      <c r="A336" s="117"/>
      <c r="B336" s="107"/>
      <c r="C336" s="47"/>
      <c r="D336" s="108"/>
      <c r="E336" s="109"/>
      <c r="F336" s="110"/>
      <c r="G336" s="111"/>
      <c r="H336" s="112"/>
      <c r="I336" s="113"/>
      <c r="J336" s="114"/>
      <c r="K336" s="115"/>
      <c r="L336" s="116"/>
      <c r="M336" s="71"/>
      <c r="N336" s="86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</row>
    <row r="337">
      <c r="A337" s="117"/>
      <c r="B337" s="107"/>
      <c r="C337" s="47"/>
      <c r="D337" s="108"/>
      <c r="E337" s="109"/>
      <c r="F337" s="110"/>
      <c r="G337" s="111"/>
      <c r="H337" s="112"/>
      <c r="I337" s="113"/>
      <c r="J337" s="114"/>
      <c r="K337" s="115"/>
      <c r="L337" s="116"/>
      <c r="M337" s="71"/>
      <c r="N337" s="86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</row>
    <row r="338">
      <c r="A338" s="117"/>
      <c r="B338" s="107"/>
      <c r="C338" s="47"/>
      <c r="D338" s="108"/>
      <c r="E338" s="109"/>
      <c r="F338" s="110"/>
      <c r="G338" s="111"/>
      <c r="H338" s="112"/>
      <c r="I338" s="113"/>
      <c r="J338" s="114"/>
      <c r="K338" s="115"/>
      <c r="L338" s="116"/>
      <c r="M338" s="71"/>
      <c r="N338" s="86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</row>
    <row r="339">
      <c r="A339" s="117"/>
      <c r="B339" s="107"/>
      <c r="C339" s="47"/>
      <c r="D339" s="108"/>
      <c r="E339" s="109"/>
      <c r="F339" s="110"/>
      <c r="G339" s="111"/>
      <c r="H339" s="112"/>
      <c r="I339" s="113"/>
      <c r="J339" s="114"/>
      <c r="K339" s="115"/>
      <c r="L339" s="116"/>
      <c r="M339" s="71"/>
      <c r="N339" s="86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</row>
    <row r="340">
      <c r="A340" s="117"/>
      <c r="B340" s="107"/>
      <c r="C340" s="47"/>
      <c r="D340" s="108"/>
      <c r="E340" s="109"/>
      <c r="F340" s="110"/>
      <c r="G340" s="111"/>
      <c r="H340" s="112"/>
      <c r="I340" s="113"/>
      <c r="J340" s="114"/>
      <c r="K340" s="115"/>
      <c r="L340" s="116"/>
      <c r="M340" s="71"/>
      <c r="N340" s="86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</row>
    <row r="341">
      <c r="A341" s="117"/>
      <c r="B341" s="107"/>
      <c r="C341" s="47"/>
      <c r="D341" s="108"/>
      <c r="E341" s="109"/>
      <c r="F341" s="110"/>
      <c r="G341" s="111"/>
      <c r="H341" s="112"/>
      <c r="I341" s="113"/>
      <c r="J341" s="114"/>
      <c r="K341" s="115"/>
      <c r="L341" s="116"/>
      <c r="M341" s="71"/>
      <c r="N341" s="86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</row>
    <row r="342">
      <c r="A342" s="117"/>
      <c r="B342" s="107"/>
      <c r="C342" s="47"/>
      <c r="D342" s="108"/>
      <c r="E342" s="109"/>
      <c r="F342" s="110"/>
      <c r="G342" s="111"/>
      <c r="H342" s="112"/>
      <c r="I342" s="113"/>
      <c r="J342" s="114"/>
      <c r="K342" s="115"/>
      <c r="L342" s="116"/>
      <c r="M342" s="71"/>
      <c r="N342" s="86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</row>
    <row r="343">
      <c r="A343" s="117"/>
      <c r="B343" s="107"/>
      <c r="C343" s="47"/>
      <c r="D343" s="108"/>
      <c r="E343" s="109"/>
      <c r="F343" s="110"/>
      <c r="G343" s="111"/>
      <c r="H343" s="112"/>
      <c r="I343" s="113"/>
      <c r="J343" s="114"/>
      <c r="K343" s="115"/>
      <c r="L343" s="116"/>
      <c r="M343" s="71"/>
      <c r="N343" s="86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</row>
    <row r="344">
      <c r="A344" s="117"/>
      <c r="B344" s="107"/>
      <c r="C344" s="47"/>
      <c r="D344" s="108"/>
      <c r="E344" s="109"/>
      <c r="F344" s="110"/>
      <c r="G344" s="111"/>
      <c r="H344" s="112"/>
      <c r="I344" s="113"/>
      <c r="J344" s="114"/>
      <c r="K344" s="115"/>
      <c r="L344" s="116"/>
      <c r="M344" s="71"/>
      <c r="N344" s="86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</row>
    <row r="345">
      <c r="A345" s="117"/>
      <c r="B345" s="107"/>
      <c r="C345" s="47"/>
      <c r="D345" s="108"/>
      <c r="E345" s="109"/>
      <c r="F345" s="110"/>
      <c r="G345" s="111"/>
      <c r="H345" s="112"/>
      <c r="I345" s="113"/>
      <c r="J345" s="114"/>
      <c r="K345" s="115"/>
      <c r="L345" s="116"/>
      <c r="M345" s="71"/>
      <c r="N345" s="86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</row>
    <row r="346">
      <c r="A346" s="117"/>
      <c r="B346" s="107"/>
      <c r="C346" s="47"/>
      <c r="D346" s="108"/>
      <c r="E346" s="109"/>
      <c r="F346" s="110"/>
      <c r="G346" s="111"/>
      <c r="H346" s="112"/>
      <c r="I346" s="113"/>
      <c r="J346" s="114"/>
      <c r="K346" s="115"/>
      <c r="L346" s="116"/>
      <c r="M346" s="71"/>
      <c r="N346" s="86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</row>
    <row r="347">
      <c r="A347" s="117"/>
      <c r="B347" s="107"/>
      <c r="C347" s="47"/>
      <c r="D347" s="108"/>
      <c r="E347" s="109"/>
      <c r="F347" s="110"/>
      <c r="G347" s="111"/>
      <c r="H347" s="112"/>
      <c r="I347" s="113"/>
      <c r="J347" s="114"/>
      <c r="K347" s="115"/>
      <c r="L347" s="116"/>
      <c r="M347" s="71"/>
      <c r="N347" s="86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</row>
    <row r="348">
      <c r="A348" s="117"/>
      <c r="B348" s="107"/>
      <c r="C348" s="47"/>
      <c r="D348" s="108"/>
      <c r="E348" s="109"/>
      <c r="F348" s="110"/>
      <c r="G348" s="111"/>
      <c r="H348" s="112"/>
      <c r="I348" s="113"/>
      <c r="J348" s="114"/>
      <c r="K348" s="115"/>
      <c r="L348" s="116"/>
      <c r="M348" s="71"/>
      <c r="N348" s="86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  <c r="AD348" s="87"/>
    </row>
    <row r="349">
      <c r="A349" s="117"/>
      <c r="B349" s="107"/>
      <c r="C349" s="47"/>
      <c r="D349" s="108"/>
      <c r="E349" s="109"/>
      <c r="F349" s="110"/>
      <c r="G349" s="111"/>
      <c r="H349" s="112"/>
      <c r="I349" s="113"/>
      <c r="J349" s="114"/>
      <c r="K349" s="115"/>
      <c r="L349" s="116"/>
      <c r="M349" s="71"/>
      <c r="N349" s="86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</row>
    <row r="350">
      <c r="A350" s="117"/>
      <c r="B350" s="107"/>
      <c r="C350" s="47"/>
      <c r="D350" s="108"/>
      <c r="E350" s="109"/>
      <c r="F350" s="110"/>
      <c r="G350" s="111"/>
      <c r="H350" s="112"/>
      <c r="I350" s="113"/>
      <c r="J350" s="114"/>
      <c r="K350" s="115"/>
      <c r="L350" s="116"/>
      <c r="M350" s="71"/>
      <c r="N350" s="86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</row>
    <row r="351">
      <c r="A351" s="117"/>
      <c r="B351" s="107"/>
      <c r="C351" s="47"/>
      <c r="D351" s="108"/>
      <c r="E351" s="109"/>
      <c r="F351" s="110"/>
      <c r="G351" s="111"/>
      <c r="H351" s="112"/>
      <c r="I351" s="113"/>
      <c r="J351" s="114"/>
      <c r="K351" s="115"/>
      <c r="L351" s="116"/>
      <c r="M351" s="71"/>
      <c r="N351" s="86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  <c r="AD351" s="87"/>
    </row>
    <row r="352">
      <c r="A352" s="117"/>
      <c r="B352" s="107"/>
      <c r="C352" s="47"/>
      <c r="D352" s="108"/>
      <c r="E352" s="109"/>
      <c r="F352" s="110"/>
      <c r="G352" s="111"/>
      <c r="H352" s="112"/>
      <c r="I352" s="113"/>
      <c r="J352" s="114"/>
      <c r="K352" s="115"/>
      <c r="L352" s="116"/>
      <c r="M352" s="71"/>
      <c r="N352" s="86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</row>
    <row r="353">
      <c r="A353" s="117"/>
      <c r="B353" s="107"/>
      <c r="C353" s="47"/>
      <c r="D353" s="108"/>
      <c r="E353" s="109"/>
      <c r="F353" s="110"/>
      <c r="G353" s="111"/>
      <c r="H353" s="112"/>
      <c r="I353" s="113"/>
      <c r="J353" s="114"/>
      <c r="K353" s="115"/>
      <c r="L353" s="116"/>
      <c r="M353" s="71"/>
      <c r="N353" s="86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</row>
    <row r="354">
      <c r="A354" s="117"/>
      <c r="B354" s="107"/>
      <c r="C354" s="47"/>
      <c r="D354" s="108"/>
      <c r="E354" s="109"/>
      <c r="F354" s="110"/>
      <c r="G354" s="111"/>
      <c r="H354" s="112"/>
      <c r="I354" s="113"/>
      <c r="J354" s="114"/>
      <c r="K354" s="115"/>
      <c r="L354" s="116"/>
      <c r="M354" s="71"/>
      <c r="N354" s="86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</row>
    <row r="355">
      <c r="A355" s="117"/>
      <c r="B355" s="107"/>
      <c r="C355" s="47"/>
      <c r="D355" s="108"/>
      <c r="E355" s="109"/>
      <c r="F355" s="110"/>
      <c r="G355" s="111"/>
      <c r="H355" s="112"/>
      <c r="I355" s="113"/>
      <c r="J355" s="114"/>
      <c r="K355" s="115"/>
      <c r="L355" s="116"/>
      <c r="M355" s="71"/>
      <c r="N355" s="86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</row>
    <row r="356">
      <c r="A356" s="117"/>
      <c r="B356" s="107"/>
      <c r="C356" s="47"/>
      <c r="D356" s="108"/>
      <c r="E356" s="109"/>
      <c r="F356" s="110"/>
      <c r="G356" s="111"/>
      <c r="H356" s="112"/>
      <c r="I356" s="113"/>
      <c r="J356" s="114"/>
      <c r="K356" s="115"/>
      <c r="L356" s="116"/>
      <c r="M356" s="71"/>
      <c r="N356" s="86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</row>
    <row r="357">
      <c r="A357" s="117"/>
      <c r="B357" s="107"/>
      <c r="C357" s="47"/>
      <c r="D357" s="108"/>
      <c r="E357" s="109"/>
      <c r="F357" s="110"/>
      <c r="G357" s="111"/>
      <c r="H357" s="112"/>
      <c r="I357" s="113"/>
      <c r="J357" s="114"/>
      <c r="K357" s="115"/>
      <c r="L357" s="116"/>
      <c r="M357" s="71"/>
      <c r="N357" s="86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</row>
    <row r="358">
      <c r="A358" s="117"/>
      <c r="B358" s="107"/>
      <c r="C358" s="47"/>
      <c r="D358" s="108"/>
      <c r="E358" s="109"/>
      <c r="F358" s="110"/>
      <c r="G358" s="111"/>
      <c r="H358" s="112"/>
      <c r="I358" s="113"/>
      <c r="J358" s="114"/>
      <c r="K358" s="115"/>
      <c r="L358" s="116"/>
      <c r="M358" s="71"/>
      <c r="N358" s="86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  <c r="AC358" s="87"/>
      <c r="AD358" s="87"/>
    </row>
    <row r="359">
      <c r="A359" s="117"/>
      <c r="B359" s="107"/>
      <c r="C359" s="47"/>
      <c r="D359" s="108"/>
      <c r="E359" s="109"/>
      <c r="F359" s="110"/>
      <c r="G359" s="111"/>
      <c r="H359" s="112"/>
      <c r="I359" s="113"/>
      <c r="J359" s="114"/>
      <c r="K359" s="115"/>
      <c r="L359" s="116"/>
      <c r="M359" s="71"/>
      <c r="N359" s="86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  <c r="AD359" s="87"/>
    </row>
    <row r="360">
      <c r="A360" s="117"/>
      <c r="B360" s="107"/>
      <c r="C360" s="47"/>
      <c r="D360" s="108"/>
      <c r="E360" s="109"/>
      <c r="F360" s="110"/>
      <c r="G360" s="111"/>
      <c r="H360" s="112"/>
      <c r="I360" s="113"/>
      <c r="J360" s="114"/>
      <c r="K360" s="115"/>
      <c r="L360" s="116"/>
      <c r="M360" s="71"/>
      <c r="N360" s="86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  <c r="AC360" s="87"/>
      <c r="AD360" s="87"/>
    </row>
    <row r="361">
      <c r="A361" s="117"/>
      <c r="B361" s="107"/>
      <c r="C361" s="47"/>
      <c r="D361" s="108"/>
      <c r="E361" s="109"/>
      <c r="F361" s="110"/>
      <c r="G361" s="111"/>
      <c r="H361" s="112"/>
      <c r="I361" s="113"/>
      <c r="J361" s="114"/>
      <c r="K361" s="115"/>
      <c r="L361" s="116"/>
      <c r="M361" s="71"/>
      <c r="N361" s="86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  <c r="AC361" s="87"/>
      <c r="AD361" s="87"/>
    </row>
    <row r="362">
      <c r="A362" s="117"/>
      <c r="B362" s="107"/>
      <c r="C362" s="47"/>
      <c r="D362" s="108"/>
      <c r="E362" s="109"/>
      <c r="F362" s="110"/>
      <c r="G362" s="111"/>
      <c r="H362" s="112"/>
      <c r="I362" s="113"/>
      <c r="J362" s="114"/>
      <c r="K362" s="115"/>
      <c r="L362" s="116"/>
      <c r="M362" s="71"/>
      <c r="N362" s="86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  <c r="AC362" s="87"/>
      <c r="AD362" s="87"/>
    </row>
    <row r="363">
      <c r="A363" s="117"/>
      <c r="B363" s="107"/>
      <c r="C363" s="47"/>
      <c r="D363" s="108"/>
      <c r="E363" s="109"/>
      <c r="F363" s="110"/>
      <c r="G363" s="111"/>
      <c r="H363" s="112"/>
      <c r="I363" s="113"/>
      <c r="J363" s="114"/>
      <c r="K363" s="115"/>
      <c r="L363" s="116"/>
      <c r="M363" s="71"/>
      <c r="N363" s="86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  <c r="AD363" s="87"/>
    </row>
    <row r="364">
      <c r="A364" s="117"/>
      <c r="B364" s="107"/>
      <c r="C364" s="47"/>
      <c r="D364" s="108"/>
      <c r="E364" s="109"/>
      <c r="F364" s="110"/>
      <c r="G364" s="111"/>
      <c r="H364" s="112"/>
      <c r="I364" s="113"/>
      <c r="J364" s="114"/>
      <c r="K364" s="115"/>
      <c r="L364" s="116"/>
      <c r="M364" s="71"/>
      <c r="N364" s="86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</row>
    <row r="365">
      <c r="A365" s="117"/>
      <c r="B365" s="107"/>
      <c r="C365" s="47"/>
      <c r="D365" s="108"/>
      <c r="E365" s="109"/>
      <c r="F365" s="110"/>
      <c r="G365" s="111"/>
      <c r="H365" s="112"/>
      <c r="I365" s="113"/>
      <c r="J365" s="114"/>
      <c r="K365" s="115"/>
      <c r="L365" s="116"/>
      <c r="M365" s="71"/>
      <c r="N365" s="86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  <c r="AC365" s="87"/>
      <c r="AD365" s="87"/>
    </row>
    <row r="366">
      <c r="A366" s="117"/>
      <c r="B366" s="107"/>
      <c r="C366" s="47"/>
      <c r="D366" s="108"/>
      <c r="E366" s="109"/>
      <c r="F366" s="110"/>
      <c r="G366" s="111"/>
      <c r="H366" s="112"/>
      <c r="I366" s="113"/>
      <c r="J366" s="114"/>
      <c r="K366" s="115"/>
      <c r="L366" s="116"/>
      <c r="M366" s="71"/>
      <c r="N366" s="86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  <c r="AC366" s="87"/>
      <c r="AD366" s="87"/>
    </row>
    <row r="367">
      <c r="A367" s="117"/>
      <c r="B367" s="107"/>
      <c r="C367" s="47"/>
      <c r="D367" s="108"/>
      <c r="E367" s="109"/>
      <c r="F367" s="110"/>
      <c r="G367" s="111"/>
      <c r="H367" s="112"/>
      <c r="I367" s="113"/>
      <c r="J367" s="114"/>
      <c r="K367" s="115"/>
      <c r="L367" s="116"/>
      <c r="M367" s="71"/>
      <c r="N367" s="86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  <c r="AC367" s="87"/>
      <c r="AD367" s="87"/>
    </row>
    <row r="368">
      <c r="A368" s="117"/>
      <c r="B368" s="107"/>
      <c r="C368" s="47"/>
      <c r="D368" s="108"/>
      <c r="E368" s="109"/>
      <c r="F368" s="110"/>
      <c r="G368" s="111"/>
      <c r="H368" s="112"/>
      <c r="I368" s="113"/>
      <c r="J368" s="114"/>
      <c r="K368" s="115"/>
      <c r="L368" s="116"/>
      <c r="M368" s="71"/>
      <c r="N368" s="86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  <c r="AC368" s="87"/>
      <c r="AD368" s="87"/>
    </row>
    <row r="369">
      <c r="A369" s="117"/>
      <c r="B369" s="107"/>
      <c r="C369" s="47"/>
      <c r="D369" s="108"/>
      <c r="E369" s="109"/>
      <c r="F369" s="110"/>
      <c r="G369" s="111"/>
      <c r="H369" s="112"/>
      <c r="I369" s="113"/>
      <c r="J369" s="114"/>
      <c r="K369" s="115"/>
      <c r="L369" s="116"/>
      <c r="M369" s="71"/>
      <c r="N369" s="86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  <c r="AC369" s="87"/>
      <c r="AD369" s="87"/>
    </row>
    <row r="370">
      <c r="A370" s="117"/>
      <c r="B370" s="107"/>
      <c r="C370" s="47"/>
      <c r="D370" s="108"/>
      <c r="E370" s="109"/>
      <c r="F370" s="110"/>
      <c r="G370" s="111"/>
      <c r="H370" s="112"/>
      <c r="I370" s="113"/>
      <c r="J370" s="114"/>
      <c r="K370" s="115"/>
      <c r="L370" s="116"/>
      <c r="M370" s="71"/>
      <c r="N370" s="86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  <c r="AC370" s="87"/>
      <c r="AD370" s="87"/>
    </row>
    <row r="371">
      <c r="A371" s="117"/>
      <c r="B371" s="107"/>
      <c r="C371" s="47"/>
      <c r="D371" s="108"/>
      <c r="E371" s="109"/>
      <c r="F371" s="110"/>
      <c r="G371" s="111"/>
      <c r="H371" s="112"/>
      <c r="I371" s="113"/>
      <c r="J371" s="114"/>
      <c r="K371" s="115"/>
      <c r="L371" s="116"/>
      <c r="M371" s="71"/>
      <c r="N371" s="86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  <c r="AC371" s="87"/>
      <c r="AD371" s="87"/>
    </row>
    <row r="372">
      <c r="A372" s="117"/>
      <c r="B372" s="107"/>
      <c r="C372" s="47"/>
      <c r="D372" s="108"/>
      <c r="E372" s="109"/>
      <c r="F372" s="110"/>
      <c r="G372" s="111"/>
      <c r="H372" s="112"/>
      <c r="I372" s="113"/>
      <c r="J372" s="114"/>
      <c r="K372" s="115"/>
      <c r="L372" s="116"/>
      <c r="M372" s="71"/>
      <c r="N372" s="86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  <c r="AC372" s="87"/>
      <c r="AD372" s="87"/>
    </row>
    <row r="373">
      <c r="A373" s="117"/>
      <c r="B373" s="107"/>
      <c r="C373" s="47"/>
      <c r="D373" s="108"/>
      <c r="E373" s="109"/>
      <c r="F373" s="110"/>
      <c r="G373" s="111"/>
      <c r="H373" s="112"/>
      <c r="I373" s="113"/>
      <c r="J373" s="114"/>
      <c r="K373" s="115"/>
      <c r="L373" s="116"/>
      <c r="M373" s="71"/>
      <c r="N373" s="86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  <c r="AC373" s="87"/>
      <c r="AD373" s="87"/>
    </row>
    <row r="374">
      <c r="A374" s="117"/>
      <c r="B374" s="107"/>
      <c r="C374" s="47"/>
      <c r="D374" s="108"/>
      <c r="E374" s="109"/>
      <c r="F374" s="110"/>
      <c r="G374" s="111"/>
      <c r="H374" s="112"/>
      <c r="I374" s="113"/>
      <c r="J374" s="114"/>
      <c r="K374" s="115"/>
      <c r="L374" s="116"/>
      <c r="M374" s="71"/>
      <c r="N374" s="86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  <c r="AC374" s="87"/>
      <c r="AD374" s="87"/>
    </row>
    <row r="375">
      <c r="A375" s="117"/>
      <c r="B375" s="107"/>
      <c r="C375" s="47"/>
      <c r="D375" s="108"/>
      <c r="E375" s="109"/>
      <c r="F375" s="110"/>
      <c r="G375" s="111"/>
      <c r="H375" s="112"/>
      <c r="I375" s="113"/>
      <c r="J375" s="114"/>
      <c r="K375" s="115"/>
      <c r="L375" s="116"/>
      <c r="M375" s="71"/>
      <c r="N375" s="86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  <c r="AC375" s="87"/>
      <c r="AD375" s="87"/>
    </row>
    <row r="376">
      <c r="A376" s="117"/>
      <c r="B376" s="107"/>
      <c r="C376" s="47"/>
      <c r="D376" s="108"/>
      <c r="E376" s="109"/>
      <c r="F376" s="110"/>
      <c r="G376" s="111"/>
      <c r="H376" s="112"/>
      <c r="I376" s="113"/>
      <c r="J376" s="114"/>
      <c r="K376" s="115"/>
      <c r="L376" s="116"/>
      <c r="M376" s="71"/>
      <c r="N376" s="86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  <c r="AC376" s="87"/>
      <c r="AD376" s="87"/>
    </row>
    <row r="377">
      <c r="A377" s="117"/>
      <c r="B377" s="107"/>
      <c r="C377" s="47"/>
      <c r="D377" s="108"/>
      <c r="E377" s="109"/>
      <c r="F377" s="110"/>
      <c r="G377" s="111"/>
      <c r="H377" s="112"/>
      <c r="I377" s="113"/>
      <c r="J377" s="114"/>
      <c r="K377" s="115"/>
      <c r="L377" s="116"/>
      <c r="M377" s="71"/>
      <c r="N377" s="86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  <c r="AC377" s="87"/>
      <c r="AD377" s="87"/>
    </row>
    <row r="378">
      <c r="A378" s="117"/>
      <c r="B378" s="107"/>
      <c r="C378" s="47"/>
      <c r="D378" s="108"/>
      <c r="E378" s="109"/>
      <c r="F378" s="110"/>
      <c r="G378" s="111"/>
      <c r="H378" s="112"/>
      <c r="I378" s="113"/>
      <c r="J378" s="114"/>
      <c r="K378" s="115"/>
      <c r="L378" s="116"/>
      <c r="M378" s="71"/>
      <c r="N378" s="86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  <c r="AC378" s="87"/>
      <c r="AD378" s="87"/>
    </row>
    <row r="379">
      <c r="A379" s="117"/>
      <c r="B379" s="107"/>
      <c r="C379" s="47"/>
      <c r="D379" s="108"/>
      <c r="E379" s="109"/>
      <c r="F379" s="110"/>
      <c r="G379" s="111"/>
      <c r="H379" s="112"/>
      <c r="I379" s="113"/>
      <c r="J379" s="114"/>
      <c r="K379" s="115"/>
      <c r="L379" s="116"/>
      <c r="M379" s="71"/>
      <c r="N379" s="86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  <c r="AC379" s="87"/>
      <c r="AD379" s="87"/>
    </row>
    <row r="380">
      <c r="A380" s="117"/>
      <c r="B380" s="107"/>
      <c r="C380" s="47"/>
      <c r="D380" s="108"/>
      <c r="E380" s="109"/>
      <c r="F380" s="110"/>
      <c r="G380" s="111"/>
      <c r="H380" s="112"/>
      <c r="I380" s="113"/>
      <c r="J380" s="114"/>
      <c r="K380" s="115"/>
      <c r="L380" s="116"/>
      <c r="M380" s="71"/>
      <c r="N380" s="86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  <c r="AC380" s="87"/>
      <c r="AD380" s="87"/>
    </row>
    <row r="381">
      <c r="A381" s="117"/>
      <c r="B381" s="107"/>
      <c r="C381" s="47"/>
      <c r="D381" s="108"/>
      <c r="E381" s="109"/>
      <c r="F381" s="110"/>
      <c r="G381" s="111"/>
      <c r="H381" s="112"/>
      <c r="I381" s="113"/>
      <c r="J381" s="114"/>
      <c r="K381" s="115"/>
      <c r="L381" s="116"/>
      <c r="M381" s="71"/>
      <c r="N381" s="86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</row>
    <row r="382">
      <c r="A382" s="117"/>
      <c r="B382" s="107"/>
      <c r="C382" s="47"/>
      <c r="D382" s="108"/>
      <c r="E382" s="109"/>
      <c r="F382" s="110"/>
      <c r="G382" s="111"/>
      <c r="H382" s="112"/>
      <c r="I382" s="113"/>
      <c r="J382" s="114"/>
      <c r="K382" s="115"/>
      <c r="L382" s="116"/>
      <c r="M382" s="71"/>
      <c r="N382" s="86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  <c r="AC382" s="87"/>
      <c r="AD382" s="87"/>
    </row>
    <row r="383">
      <c r="A383" s="117"/>
      <c r="B383" s="107"/>
      <c r="C383" s="47"/>
      <c r="D383" s="108"/>
      <c r="E383" s="109"/>
      <c r="F383" s="110"/>
      <c r="G383" s="111"/>
      <c r="H383" s="112"/>
      <c r="I383" s="113"/>
      <c r="J383" s="114"/>
      <c r="K383" s="115"/>
      <c r="L383" s="116"/>
      <c r="M383" s="71"/>
      <c r="N383" s="86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  <c r="AC383" s="87"/>
      <c r="AD383" s="87"/>
    </row>
    <row r="384">
      <c r="A384" s="117"/>
      <c r="B384" s="107"/>
      <c r="C384" s="47"/>
      <c r="D384" s="108"/>
      <c r="E384" s="109"/>
      <c r="F384" s="110"/>
      <c r="G384" s="111"/>
      <c r="H384" s="112"/>
      <c r="I384" s="113"/>
      <c r="J384" s="114"/>
      <c r="K384" s="115"/>
      <c r="L384" s="116"/>
      <c r="M384" s="71"/>
      <c r="N384" s="86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  <c r="AC384" s="87"/>
      <c r="AD384" s="87"/>
    </row>
    <row r="385">
      <c r="A385" s="117"/>
      <c r="B385" s="107"/>
      <c r="C385" s="47"/>
      <c r="D385" s="108"/>
      <c r="E385" s="109"/>
      <c r="F385" s="110"/>
      <c r="G385" s="111"/>
      <c r="H385" s="112"/>
      <c r="I385" s="113"/>
      <c r="J385" s="114"/>
      <c r="K385" s="115"/>
      <c r="L385" s="116"/>
      <c r="M385" s="71"/>
      <c r="N385" s="86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  <c r="AC385" s="87"/>
      <c r="AD385" s="87"/>
    </row>
    <row r="386">
      <c r="A386" s="117"/>
      <c r="B386" s="107"/>
      <c r="C386" s="47"/>
      <c r="D386" s="108"/>
      <c r="E386" s="109"/>
      <c r="F386" s="110"/>
      <c r="G386" s="111"/>
      <c r="H386" s="112"/>
      <c r="I386" s="113"/>
      <c r="J386" s="114"/>
      <c r="K386" s="115"/>
      <c r="L386" s="116"/>
      <c r="M386" s="71"/>
      <c r="N386" s="86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  <c r="AC386" s="87"/>
      <c r="AD386" s="87"/>
    </row>
    <row r="387">
      <c r="A387" s="117"/>
      <c r="B387" s="107"/>
      <c r="C387" s="47"/>
      <c r="D387" s="108"/>
      <c r="E387" s="109"/>
      <c r="F387" s="110"/>
      <c r="G387" s="111"/>
      <c r="H387" s="112"/>
      <c r="I387" s="113"/>
      <c r="J387" s="114"/>
      <c r="K387" s="115"/>
      <c r="L387" s="116"/>
      <c r="M387" s="71"/>
      <c r="N387" s="86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  <c r="AC387" s="87"/>
      <c r="AD387" s="87"/>
    </row>
    <row r="388">
      <c r="A388" s="117"/>
      <c r="B388" s="107"/>
      <c r="C388" s="47"/>
      <c r="D388" s="108"/>
      <c r="E388" s="109"/>
      <c r="F388" s="110"/>
      <c r="G388" s="111"/>
      <c r="H388" s="112"/>
      <c r="I388" s="113"/>
      <c r="J388" s="114"/>
      <c r="K388" s="115"/>
      <c r="L388" s="116"/>
      <c r="M388" s="71"/>
      <c r="N388" s="86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  <c r="AC388" s="87"/>
      <c r="AD388" s="87"/>
    </row>
    <row r="389">
      <c r="A389" s="117"/>
      <c r="B389" s="107"/>
      <c r="C389" s="47"/>
      <c r="D389" s="108"/>
      <c r="E389" s="109"/>
      <c r="F389" s="110"/>
      <c r="G389" s="111"/>
      <c r="H389" s="112"/>
      <c r="I389" s="113"/>
      <c r="J389" s="114"/>
      <c r="K389" s="115"/>
      <c r="L389" s="116"/>
      <c r="M389" s="71"/>
      <c r="N389" s="86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  <c r="AC389" s="87"/>
      <c r="AD389" s="87"/>
    </row>
    <row r="390">
      <c r="A390" s="117"/>
      <c r="B390" s="107"/>
      <c r="C390" s="47"/>
      <c r="D390" s="108"/>
      <c r="E390" s="109"/>
      <c r="F390" s="110"/>
      <c r="G390" s="111"/>
      <c r="H390" s="112"/>
      <c r="I390" s="113"/>
      <c r="J390" s="114"/>
      <c r="K390" s="115"/>
      <c r="L390" s="116"/>
      <c r="M390" s="71"/>
      <c r="N390" s="86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  <c r="AC390" s="87"/>
      <c r="AD390" s="87"/>
    </row>
    <row r="391">
      <c r="A391" s="117"/>
      <c r="B391" s="107"/>
      <c r="C391" s="47"/>
      <c r="D391" s="108"/>
      <c r="E391" s="109"/>
      <c r="F391" s="110"/>
      <c r="G391" s="111"/>
      <c r="H391" s="112"/>
      <c r="I391" s="113"/>
      <c r="J391" s="114"/>
      <c r="K391" s="115"/>
      <c r="L391" s="116"/>
      <c r="M391" s="71"/>
      <c r="N391" s="86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  <c r="AC391" s="87"/>
      <c r="AD391" s="87"/>
    </row>
    <row r="392">
      <c r="A392" s="117"/>
      <c r="B392" s="107"/>
      <c r="C392" s="47"/>
      <c r="D392" s="108"/>
      <c r="E392" s="109"/>
      <c r="F392" s="110"/>
      <c r="G392" s="111"/>
      <c r="H392" s="112"/>
      <c r="I392" s="113"/>
      <c r="J392" s="114"/>
      <c r="K392" s="115"/>
      <c r="L392" s="116"/>
      <c r="M392" s="71"/>
      <c r="N392" s="86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  <c r="AC392" s="87"/>
      <c r="AD392" s="87"/>
    </row>
    <row r="393">
      <c r="A393" s="117"/>
      <c r="B393" s="107"/>
      <c r="C393" s="47"/>
      <c r="D393" s="108"/>
      <c r="E393" s="109"/>
      <c r="F393" s="110"/>
      <c r="G393" s="111"/>
      <c r="H393" s="112"/>
      <c r="I393" s="113"/>
      <c r="J393" s="114"/>
      <c r="K393" s="115"/>
      <c r="L393" s="116"/>
      <c r="M393" s="71"/>
      <c r="N393" s="86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  <c r="AC393" s="87"/>
      <c r="AD393" s="87"/>
    </row>
    <row r="394">
      <c r="A394" s="117"/>
      <c r="B394" s="107"/>
      <c r="C394" s="47"/>
      <c r="D394" s="108"/>
      <c r="E394" s="109"/>
      <c r="F394" s="110"/>
      <c r="G394" s="111"/>
      <c r="H394" s="112"/>
      <c r="I394" s="113"/>
      <c r="J394" s="114"/>
      <c r="K394" s="115"/>
      <c r="L394" s="116"/>
      <c r="M394" s="71"/>
      <c r="N394" s="86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  <c r="AC394" s="87"/>
      <c r="AD394" s="87"/>
    </row>
    <row r="395">
      <c r="A395" s="117"/>
      <c r="B395" s="107"/>
      <c r="C395" s="47"/>
      <c r="D395" s="108"/>
      <c r="E395" s="109"/>
      <c r="F395" s="110"/>
      <c r="G395" s="111"/>
      <c r="H395" s="112"/>
      <c r="I395" s="113"/>
      <c r="J395" s="114"/>
      <c r="K395" s="115"/>
      <c r="L395" s="116"/>
      <c r="M395" s="71"/>
      <c r="N395" s="86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  <c r="AC395" s="87"/>
      <c r="AD395" s="87"/>
    </row>
    <row r="396">
      <c r="A396" s="117"/>
      <c r="B396" s="107"/>
      <c r="C396" s="47"/>
      <c r="D396" s="108"/>
      <c r="E396" s="109"/>
      <c r="F396" s="110"/>
      <c r="G396" s="111"/>
      <c r="H396" s="112"/>
      <c r="I396" s="113"/>
      <c r="J396" s="114"/>
      <c r="K396" s="115"/>
      <c r="L396" s="116"/>
      <c r="M396" s="71"/>
      <c r="N396" s="86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  <c r="AC396" s="87"/>
      <c r="AD396" s="87"/>
    </row>
    <row r="397">
      <c r="A397" s="117"/>
      <c r="B397" s="107"/>
      <c r="C397" s="47"/>
      <c r="D397" s="108"/>
      <c r="E397" s="109"/>
      <c r="F397" s="110"/>
      <c r="G397" s="111"/>
      <c r="H397" s="112"/>
      <c r="I397" s="113"/>
      <c r="J397" s="114"/>
      <c r="K397" s="115"/>
      <c r="L397" s="116"/>
      <c r="M397" s="71"/>
      <c r="N397" s="86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  <c r="AC397" s="87"/>
      <c r="AD397" s="87"/>
    </row>
    <row r="398">
      <c r="A398" s="117"/>
      <c r="B398" s="107"/>
      <c r="C398" s="47"/>
      <c r="D398" s="108"/>
      <c r="E398" s="109"/>
      <c r="F398" s="110"/>
      <c r="G398" s="111"/>
      <c r="H398" s="112"/>
      <c r="I398" s="113"/>
      <c r="J398" s="114"/>
      <c r="K398" s="115"/>
      <c r="L398" s="116"/>
      <c r="M398" s="71"/>
      <c r="N398" s="86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  <c r="AC398" s="87"/>
      <c r="AD398" s="87"/>
    </row>
    <row r="399">
      <c r="A399" s="117"/>
      <c r="B399" s="107"/>
      <c r="C399" s="47"/>
      <c r="D399" s="108"/>
      <c r="E399" s="109"/>
      <c r="F399" s="110"/>
      <c r="G399" s="111"/>
      <c r="H399" s="112"/>
      <c r="I399" s="113"/>
      <c r="J399" s="114"/>
      <c r="K399" s="115"/>
      <c r="L399" s="116"/>
      <c r="M399" s="71"/>
      <c r="N399" s="86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  <c r="AC399" s="87"/>
      <c r="AD399" s="87"/>
    </row>
    <row r="400">
      <c r="A400" s="117"/>
      <c r="B400" s="107"/>
      <c r="C400" s="47"/>
      <c r="D400" s="108"/>
      <c r="E400" s="109"/>
      <c r="F400" s="110"/>
      <c r="G400" s="111"/>
      <c r="H400" s="112"/>
      <c r="I400" s="113"/>
      <c r="J400" s="114"/>
      <c r="K400" s="115"/>
      <c r="L400" s="116"/>
      <c r="M400" s="71"/>
      <c r="N400" s="86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  <c r="AC400" s="87"/>
      <c r="AD400" s="87"/>
    </row>
    <row r="401">
      <c r="A401" s="117"/>
      <c r="B401" s="107"/>
      <c r="C401" s="47"/>
      <c r="D401" s="108"/>
      <c r="E401" s="109"/>
      <c r="F401" s="110"/>
      <c r="G401" s="111"/>
      <c r="H401" s="112"/>
      <c r="I401" s="113"/>
      <c r="J401" s="114"/>
      <c r="K401" s="115"/>
      <c r="L401" s="116"/>
      <c r="M401" s="71"/>
      <c r="N401" s="86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  <c r="AC401" s="87"/>
      <c r="AD401" s="87"/>
    </row>
    <row r="402">
      <c r="A402" s="117"/>
      <c r="B402" s="107"/>
      <c r="C402" s="47"/>
      <c r="D402" s="108"/>
      <c r="E402" s="109"/>
      <c r="F402" s="110"/>
      <c r="G402" s="111"/>
      <c r="H402" s="112"/>
      <c r="I402" s="113"/>
      <c r="J402" s="114"/>
      <c r="K402" s="115"/>
      <c r="L402" s="116"/>
      <c r="M402" s="71"/>
      <c r="N402" s="86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  <c r="AC402" s="87"/>
      <c r="AD402" s="87"/>
    </row>
    <row r="403">
      <c r="A403" s="117"/>
      <c r="B403" s="107"/>
      <c r="C403" s="47"/>
      <c r="D403" s="108"/>
      <c r="E403" s="109"/>
      <c r="F403" s="110"/>
      <c r="G403" s="111"/>
      <c r="H403" s="112"/>
      <c r="I403" s="113"/>
      <c r="J403" s="114"/>
      <c r="K403" s="115"/>
      <c r="L403" s="116"/>
      <c r="M403" s="71"/>
      <c r="N403" s="86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  <c r="AC403" s="87"/>
      <c r="AD403" s="87"/>
    </row>
    <row r="404">
      <c r="A404" s="117"/>
      <c r="B404" s="107"/>
      <c r="C404" s="47"/>
      <c r="D404" s="108"/>
      <c r="E404" s="109"/>
      <c r="F404" s="110"/>
      <c r="G404" s="111"/>
      <c r="H404" s="112"/>
      <c r="I404" s="113"/>
      <c r="J404" s="114"/>
      <c r="K404" s="115"/>
      <c r="L404" s="116"/>
      <c r="M404" s="71"/>
      <c r="N404" s="86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  <c r="AB404" s="87"/>
      <c r="AC404" s="87"/>
      <c r="AD404" s="87"/>
    </row>
    <row r="405">
      <c r="A405" s="117"/>
      <c r="B405" s="107"/>
      <c r="C405" s="47"/>
      <c r="D405" s="108"/>
      <c r="E405" s="109"/>
      <c r="F405" s="110"/>
      <c r="G405" s="111"/>
      <c r="H405" s="112"/>
      <c r="I405" s="113"/>
      <c r="J405" s="114"/>
      <c r="K405" s="115"/>
      <c r="L405" s="116"/>
      <c r="M405" s="71"/>
      <c r="N405" s="86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  <c r="AB405" s="87"/>
      <c r="AC405" s="87"/>
      <c r="AD405" s="87"/>
    </row>
    <row r="406">
      <c r="A406" s="117"/>
      <c r="B406" s="107"/>
      <c r="C406" s="47"/>
      <c r="D406" s="108"/>
      <c r="E406" s="109"/>
      <c r="F406" s="110"/>
      <c r="G406" s="111"/>
      <c r="H406" s="112"/>
      <c r="I406" s="113"/>
      <c r="J406" s="114"/>
      <c r="K406" s="115"/>
      <c r="L406" s="116"/>
      <c r="M406" s="71"/>
      <c r="N406" s="86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  <c r="AB406" s="87"/>
      <c r="AC406" s="87"/>
      <c r="AD406" s="87"/>
    </row>
    <row r="407">
      <c r="A407" s="117"/>
      <c r="B407" s="107"/>
      <c r="C407" s="47"/>
      <c r="D407" s="108"/>
      <c r="E407" s="109"/>
      <c r="F407" s="110"/>
      <c r="G407" s="111"/>
      <c r="H407" s="112"/>
      <c r="I407" s="113"/>
      <c r="J407" s="114"/>
      <c r="K407" s="115"/>
      <c r="L407" s="116"/>
      <c r="M407" s="71"/>
      <c r="N407" s="86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  <c r="AC407" s="87"/>
      <c r="AD407" s="87"/>
    </row>
    <row r="408">
      <c r="A408" s="117"/>
      <c r="B408" s="107"/>
      <c r="C408" s="47"/>
      <c r="D408" s="108"/>
      <c r="E408" s="109"/>
      <c r="F408" s="110"/>
      <c r="G408" s="111"/>
      <c r="H408" s="112"/>
      <c r="I408" s="113"/>
      <c r="J408" s="114"/>
      <c r="K408" s="115"/>
      <c r="L408" s="116"/>
      <c r="M408" s="71"/>
      <c r="N408" s="86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  <c r="AB408" s="87"/>
      <c r="AC408" s="87"/>
      <c r="AD408" s="87"/>
    </row>
    <row r="409">
      <c r="A409" s="117"/>
      <c r="B409" s="107"/>
      <c r="C409" s="47"/>
      <c r="D409" s="108"/>
      <c r="E409" s="109"/>
      <c r="F409" s="110"/>
      <c r="G409" s="111"/>
      <c r="H409" s="112"/>
      <c r="I409" s="113"/>
      <c r="J409" s="114"/>
      <c r="K409" s="115"/>
      <c r="L409" s="116"/>
      <c r="M409" s="71"/>
      <c r="N409" s="86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  <c r="AB409" s="87"/>
      <c r="AC409" s="87"/>
      <c r="AD409" s="87"/>
    </row>
    <row r="410">
      <c r="A410" s="117"/>
      <c r="B410" s="107"/>
      <c r="C410" s="47"/>
      <c r="D410" s="108"/>
      <c r="E410" s="109"/>
      <c r="F410" s="110"/>
      <c r="G410" s="111"/>
      <c r="H410" s="112"/>
      <c r="I410" s="113"/>
      <c r="J410" s="114"/>
      <c r="K410" s="115"/>
      <c r="L410" s="116"/>
      <c r="M410" s="71"/>
      <c r="N410" s="86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  <c r="AC410" s="87"/>
      <c r="AD410" s="87"/>
    </row>
    <row r="411">
      <c r="A411" s="117"/>
      <c r="B411" s="107"/>
      <c r="C411" s="47"/>
      <c r="D411" s="108"/>
      <c r="E411" s="109"/>
      <c r="F411" s="110"/>
      <c r="G411" s="111"/>
      <c r="H411" s="112"/>
      <c r="I411" s="113"/>
      <c r="J411" s="114"/>
      <c r="K411" s="115"/>
      <c r="L411" s="116"/>
      <c r="M411" s="71"/>
      <c r="N411" s="86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  <c r="AD411" s="87"/>
    </row>
    <row r="412">
      <c r="A412" s="117"/>
      <c r="B412" s="107"/>
      <c r="C412" s="47"/>
      <c r="D412" s="108"/>
      <c r="E412" s="109"/>
      <c r="F412" s="110"/>
      <c r="G412" s="111"/>
      <c r="H412" s="112"/>
      <c r="I412" s="113"/>
      <c r="J412" s="114"/>
      <c r="K412" s="115"/>
      <c r="L412" s="116"/>
      <c r="M412" s="71"/>
      <c r="N412" s="86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  <c r="AC412" s="87"/>
      <c r="AD412" s="87"/>
    </row>
    <row r="413">
      <c r="A413" s="117"/>
      <c r="B413" s="107"/>
      <c r="C413" s="47"/>
      <c r="D413" s="108"/>
      <c r="E413" s="109"/>
      <c r="F413" s="110"/>
      <c r="G413" s="111"/>
      <c r="H413" s="112"/>
      <c r="I413" s="113"/>
      <c r="J413" s="114"/>
      <c r="K413" s="115"/>
      <c r="L413" s="116"/>
      <c r="M413" s="71"/>
      <c r="N413" s="86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  <c r="AC413" s="87"/>
      <c r="AD413" s="87"/>
    </row>
    <row r="414">
      <c r="A414" s="117"/>
      <c r="B414" s="107"/>
      <c r="C414" s="47"/>
      <c r="D414" s="108"/>
      <c r="E414" s="109"/>
      <c r="F414" s="110"/>
      <c r="G414" s="111"/>
      <c r="H414" s="112"/>
      <c r="I414" s="113"/>
      <c r="J414" s="114"/>
      <c r="K414" s="115"/>
      <c r="L414" s="116"/>
      <c r="M414" s="71"/>
      <c r="N414" s="86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</row>
    <row r="415">
      <c r="A415" s="117"/>
      <c r="B415" s="107"/>
      <c r="C415" s="47"/>
      <c r="D415" s="108"/>
      <c r="E415" s="109"/>
      <c r="F415" s="110"/>
      <c r="G415" s="111"/>
      <c r="H415" s="112"/>
      <c r="I415" s="113"/>
      <c r="J415" s="114"/>
      <c r="K415" s="115"/>
      <c r="L415" s="116"/>
      <c r="M415" s="71"/>
      <c r="N415" s="86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  <c r="AC415" s="87"/>
      <c r="AD415" s="87"/>
    </row>
    <row r="416">
      <c r="A416" s="117"/>
      <c r="B416" s="107"/>
      <c r="C416" s="47"/>
      <c r="D416" s="108"/>
      <c r="E416" s="109"/>
      <c r="F416" s="110"/>
      <c r="G416" s="111"/>
      <c r="H416" s="112"/>
      <c r="I416" s="113"/>
      <c r="J416" s="114"/>
      <c r="K416" s="115"/>
      <c r="L416" s="116"/>
      <c r="M416" s="71"/>
      <c r="N416" s="86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</row>
    <row r="417">
      <c r="A417" s="117"/>
      <c r="B417" s="107"/>
      <c r="C417" s="47"/>
      <c r="D417" s="108"/>
      <c r="E417" s="109"/>
      <c r="F417" s="110"/>
      <c r="G417" s="111"/>
      <c r="H417" s="112"/>
      <c r="I417" s="113"/>
      <c r="J417" s="114"/>
      <c r="K417" s="115"/>
      <c r="L417" s="116"/>
      <c r="M417" s="71"/>
      <c r="N417" s="86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  <c r="AC417" s="87"/>
      <c r="AD417" s="87"/>
    </row>
    <row r="418">
      <c r="A418" s="117"/>
      <c r="B418" s="107"/>
      <c r="C418" s="47"/>
      <c r="D418" s="108"/>
      <c r="E418" s="109"/>
      <c r="F418" s="110"/>
      <c r="G418" s="111"/>
      <c r="H418" s="112"/>
      <c r="I418" s="113"/>
      <c r="J418" s="114"/>
      <c r="K418" s="115"/>
      <c r="L418" s="116"/>
      <c r="M418" s="71"/>
      <c r="N418" s="86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</row>
    <row r="419">
      <c r="A419" s="117"/>
      <c r="B419" s="107"/>
      <c r="C419" s="47"/>
      <c r="D419" s="108"/>
      <c r="E419" s="109"/>
      <c r="F419" s="110"/>
      <c r="G419" s="111"/>
      <c r="H419" s="112"/>
      <c r="I419" s="113"/>
      <c r="J419" s="114"/>
      <c r="K419" s="115"/>
      <c r="L419" s="116"/>
      <c r="M419" s="71"/>
      <c r="N419" s="86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  <c r="AC419" s="87"/>
      <c r="AD419" s="87"/>
    </row>
    <row r="420">
      <c r="A420" s="117"/>
      <c r="B420" s="107"/>
      <c r="C420" s="47"/>
      <c r="D420" s="108"/>
      <c r="E420" s="109"/>
      <c r="F420" s="110"/>
      <c r="G420" s="111"/>
      <c r="H420" s="112"/>
      <c r="I420" s="113"/>
      <c r="J420" s="114"/>
      <c r="K420" s="115"/>
      <c r="L420" s="116"/>
      <c r="M420" s="71"/>
      <c r="N420" s="86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  <c r="AC420" s="87"/>
      <c r="AD420" s="87"/>
    </row>
    <row r="421">
      <c r="A421" s="117"/>
      <c r="B421" s="107"/>
      <c r="C421" s="47"/>
      <c r="D421" s="108"/>
      <c r="E421" s="109"/>
      <c r="F421" s="110"/>
      <c r="G421" s="111"/>
      <c r="H421" s="112"/>
      <c r="I421" s="113"/>
      <c r="J421" s="114"/>
      <c r="K421" s="115"/>
      <c r="L421" s="116"/>
      <c r="M421" s="71"/>
      <c r="N421" s="86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  <c r="AC421" s="87"/>
      <c r="AD421" s="87"/>
    </row>
    <row r="422">
      <c r="A422" s="117"/>
      <c r="B422" s="107"/>
      <c r="C422" s="47"/>
      <c r="D422" s="108"/>
      <c r="E422" s="109"/>
      <c r="F422" s="110"/>
      <c r="G422" s="111"/>
      <c r="H422" s="112"/>
      <c r="I422" s="113"/>
      <c r="J422" s="114"/>
      <c r="K422" s="115"/>
      <c r="L422" s="116"/>
      <c r="M422" s="71"/>
      <c r="N422" s="86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</row>
    <row r="423">
      <c r="A423" s="117"/>
      <c r="B423" s="107"/>
      <c r="C423" s="47"/>
      <c r="D423" s="108"/>
      <c r="E423" s="109"/>
      <c r="F423" s="110"/>
      <c r="G423" s="111"/>
      <c r="H423" s="112"/>
      <c r="I423" s="113"/>
      <c r="J423" s="114"/>
      <c r="K423" s="115"/>
      <c r="L423" s="116"/>
      <c r="M423" s="71"/>
      <c r="N423" s="86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  <c r="AC423" s="87"/>
      <c r="AD423" s="87"/>
    </row>
    <row r="424">
      <c r="A424" s="117"/>
      <c r="B424" s="107"/>
      <c r="C424" s="47"/>
      <c r="D424" s="108"/>
      <c r="E424" s="109"/>
      <c r="F424" s="110"/>
      <c r="G424" s="111"/>
      <c r="H424" s="112"/>
      <c r="I424" s="113"/>
      <c r="J424" s="114"/>
      <c r="K424" s="115"/>
      <c r="L424" s="116"/>
      <c r="M424" s="71"/>
      <c r="N424" s="86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  <c r="AC424" s="87"/>
      <c r="AD424" s="87"/>
    </row>
    <row r="425">
      <c r="A425" s="117"/>
      <c r="B425" s="107"/>
      <c r="C425" s="47"/>
      <c r="D425" s="108"/>
      <c r="E425" s="109"/>
      <c r="F425" s="110"/>
      <c r="G425" s="111"/>
      <c r="H425" s="112"/>
      <c r="I425" s="113"/>
      <c r="J425" s="114"/>
      <c r="K425" s="115"/>
      <c r="L425" s="116"/>
      <c r="M425" s="71"/>
      <c r="N425" s="86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  <c r="AC425" s="87"/>
      <c r="AD425" s="87"/>
    </row>
    <row r="426">
      <c r="A426" s="117"/>
      <c r="B426" s="107"/>
      <c r="C426" s="47"/>
      <c r="D426" s="108"/>
      <c r="E426" s="109"/>
      <c r="F426" s="110"/>
      <c r="G426" s="111"/>
      <c r="H426" s="112"/>
      <c r="I426" s="113"/>
      <c r="J426" s="114"/>
      <c r="K426" s="115"/>
      <c r="L426" s="116"/>
      <c r="M426" s="71"/>
      <c r="N426" s="86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  <c r="AC426" s="87"/>
      <c r="AD426" s="87"/>
    </row>
    <row r="427">
      <c r="A427" s="117"/>
      <c r="B427" s="107"/>
      <c r="C427" s="47"/>
      <c r="D427" s="108"/>
      <c r="E427" s="109"/>
      <c r="F427" s="110"/>
      <c r="G427" s="111"/>
      <c r="H427" s="112"/>
      <c r="I427" s="113"/>
      <c r="J427" s="114"/>
      <c r="K427" s="115"/>
      <c r="L427" s="116"/>
      <c r="M427" s="71"/>
      <c r="N427" s="86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  <c r="AC427" s="87"/>
      <c r="AD427" s="87"/>
    </row>
    <row r="428">
      <c r="A428" s="117"/>
      <c r="B428" s="107"/>
      <c r="C428" s="47"/>
      <c r="D428" s="108"/>
      <c r="E428" s="109"/>
      <c r="F428" s="110"/>
      <c r="G428" s="111"/>
      <c r="H428" s="112"/>
      <c r="I428" s="113"/>
      <c r="J428" s="114"/>
      <c r="K428" s="115"/>
      <c r="L428" s="116"/>
      <c r="M428" s="71"/>
      <c r="N428" s="86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  <c r="AC428" s="87"/>
      <c r="AD428" s="87"/>
    </row>
    <row r="429">
      <c r="A429" s="117"/>
      <c r="B429" s="107"/>
      <c r="C429" s="47"/>
      <c r="D429" s="108"/>
      <c r="E429" s="109"/>
      <c r="F429" s="110"/>
      <c r="G429" s="111"/>
      <c r="H429" s="112"/>
      <c r="I429" s="113"/>
      <c r="J429" s="114"/>
      <c r="K429" s="115"/>
      <c r="L429" s="116"/>
      <c r="M429" s="71"/>
      <c r="N429" s="86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  <c r="AC429" s="87"/>
      <c r="AD429" s="87"/>
    </row>
    <row r="430">
      <c r="A430" s="117"/>
      <c r="B430" s="107"/>
      <c r="C430" s="47"/>
      <c r="D430" s="108"/>
      <c r="E430" s="109"/>
      <c r="F430" s="110"/>
      <c r="G430" s="111"/>
      <c r="H430" s="112"/>
      <c r="I430" s="113"/>
      <c r="J430" s="114"/>
      <c r="K430" s="115"/>
      <c r="L430" s="116"/>
      <c r="M430" s="71"/>
      <c r="N430" s="86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  <c r="AC430" s="87"/>
      <c r="AD430" s="87"/>
    </row>
    <row r="431">
      <c r="A431" s="117"/>
      <c r="B431" s="107"/>
      <c r="C431" s="47"/>
      <c r="D431" s="108"/>
      <c r="E431" s="109"/>
      <c r="F431" s="110"/>
      <c r="G431" s="111"/>
      <c r="H431" s="112"/>
      <c r="I431" s="113"/>
      <c r="J431" s="114"/>
      <c r="K431" s="115"/>
      <c r="L431" s="116"/>
      <c r="M431" s="71"/>
      <c r="N431" s="86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  <c r="AB431" s="87"/>
      <c r="AC431" s="87"/>
      <c r="AD431" s="87"/>
    </row>
    <row r="432">
      <c r="A432" s="117"/>
      <c r="B432" s="107"/>
      <c r="C432" s="47"/>
      <c r="D432" s="108"/>
      <c r="E432" s="109"/>
      <c r="F432" s="110"/>
      <c r="G432" s="111"/>
      <c r="H432" s="112"/>
      <c r="I432" s="113"/>
      <c r="J432" s="114"/>
      <c r="K432" s="115"/>
      <c r="L432" s="116"/>
      <c r="M432" s="71"/>
      <c r="N432" s="86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  <c r="AB432" s="87"/>
      <c r="AC432" s="87"/>
      <c r="AD432" s="87"/>
    </row>
    <row r="433">
      <c r="A433" s="117"/>
      <c r="B433" s="107"/>
      <c r="C433" s="47"/>
      <c r="D433" s="108"/>
      <c r="E433" s="109"/>
      <c r="F433" s="110"/>
      <c r="G433" s="111"/>
      <c r="H433" s="112"/>
      <c r="I433" s="113"/>
      <c r="J433" s="114"/>
      <c r="K433" s="115"/>
      <c r="L433" s="116"/>
      <c r="M433" s="71"/>
      <c r="N433" s="86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  <c r="AB433" s="87"/>
      <c r="AC433" s="87"/>
      <c r="AD433" s="87"/>
    </row>
    <row r="434">
      <c r="A434" s="117"/>
      <c r="B434" s="107"/>
      <c r="C434" s="47"/>
      <c r="D434" s="108"/>
      <c r="E434" s="109"/>
      <c r="F434" s="110"/>
      <c r="G434" s="111"/>
      <c r="H434" s="112"/>
      <c r="I434" s="113"/>
      <c r="J434" s="114"/>
      <c r="K434" s="115"/>
      <c r="L434" s="116"/>
      <c r="M434" s="71"/>
      <c r="N434" s="86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  <c r="AB434" s="87"/>
      <c r="AC434" s="87"/>
      <c r="AD434" s="87"/>
    </row>
    <row r="435">
      <c r="A435" s="117"/>
      <c r="B435" s="107"/>
      <c r="C435" s="47"/>
      <c r="D435" s="108"/>
      <c r="E435" s="109"/>
      <c r="F435" s="110"/>
      <c r="G435" s="111"/>
      <c r="H435" s="112"/>
      <c r="I435" s="113"/>
      <c r="J435" s="114"/>
      <c r="K435" s="115"/>
      <c r="L435" s="116"/>
      <c r="M435" s="71"/>
      <c r="N435" s="86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  <c r="AB435" s="87"/>
      <c r="AC435" s="87"/>
      <c r="AD435" s="87"/>
    </row>
    <row r="436">
      <c r="A436" s="117"/>
      <c r="B436" s="107"/>
      <c r="C436" s="47"/>
      <c r="D436" s="108"/>
      <c r="E436" s="109"/>
      <c r="F436" s="110"/>
      <c r="G436" s="111"/>
      <c r="H436" s="112"/>
      <c r="I436" s="113"/>
      <c r="J436" s="114"/>
      <c r="K436" s="115"/>
      <c r="L436" s="116"/>
      <c r="M436" s="71"/>
      <c r="N436" s="86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  <c r="AB436" s="87"/>
      <c r="AC436" s="87"/>
      <c r="AD436" s="87"/>
    </row>
    <row r="437">
      <c r="A437" s="117"/>
      <c r="B437" s="107"/>
      <c r="C437" s="47"/>
      <c r="D437" s="108"/>
      <c r="E437" s="109"/>
      <c r="F437" s="110"/>
      <c r="G437" s="111"/>
      <c r="H437" s="112"/>
      <c r="I437" s="113"/>
      <c r="J437" s="114"/>
      <c r="K437" s="115"/>
      <c r="L437" s="116"/>
      <c r="M437" s="71"/>
      <c r="N437" s="86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  <c r="AB437" s="87"/>
      <c r="AC437" s="87"/>
      <c r="AD437" s="87"/>
    </row>
    <row r="438">
      <c r="A438" s="117"/>
      <c r="B438" s="107"/>
      <c r="C438" s="47"/>
      <c r="D438" s="108"/>
      <c r="E438" s="109"/>
      <c r="F438" s="110"/>
      <c r="G438" s="111"/>
      <c r="H438" s="112"/>
      <c r="I438" s="113"/>
      <c r="J438" s="114"/>
      <c r="K438" s="115"/>
      <c r="L438" s="116"/>
      <c r="M438" s="71"/>
      <c r="N438" s="86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  <c r="AB438" s="87"/>
      <c r="AC438" s="87"/>
      <c r="AD438" s="87"/>
    </row>
    <row r="439">
      <c r="A439" s="117"/>
      <c r="B439" s="107"/>
      <c r="C439" s="47"/>
      <c r="D439" s="108"/>
      <c r="E439" s="109"/>
      <c r="F439" s="110"/>
      <c r="G439" s="111"/>
      <c r="H439" s="112"/>
      <c r="I439" s="113"/>
      <c r="J439" s="114"/>
      <c r="K439" s="115"/>
      <c r="L439" s="116"/>
      <c r="M439" s="71"/>
      <c r="N439" s="86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  <c r="AB439" s="87"/>
      <c r="AC439" s="87"/>
      <c r="AD439" s="87"/>
    </row>
    <row r="440">
      <c r="A440" s="117"/>
      <c r="B440" s="107"/>
      <c r="C440" s="47"/>
      <c r="D440" s="108"/>
      <c r="E440" s="109"/>
      <c r="F440" s="110"/>
      <c r="G440" s="111"/>
      <c r="H440" s="112"/>
      <c r="I440" s="113"/>
      <c r="J440" s="114"/>
      <c r="K440" s="115"/>
      <c r="L440" s="116"/>
      <c r="M440" s="71"/>
      <c r="N440" s="86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  <c r="AB440" s="87"/>
      <c r="AC440" s="87"/>
      <c r="AD440" s="87"/>
    </row>
    <row r="441">
      <c r="A441" s="117"/>
      <c r="B441" s="107"/>
      <c r="C441" s="47"/>
      <c r="D441" s="108"/>
      <c r="E441" s="109"/>
      <c r="F441" s="110"/>
      <c r="G441" s="111"/>
      <c r="H441" s="112"/>
      <c r="I441" s="113"/>
      <c r="J441" s="114"/>
      <c r="K441" s="115"/>
      <c r="L441" s="116"/>
      <c r="M441" s="71"/>
      <c r="N441" s="86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  <c r="AB441" s="87"/>
      <c r="AC441" s="87"/>
      <c r="AD441" s="87"/>
    </row>
    <row r="442">
      <c r="A442" s="117"/>
      <c r="B442" s="107"/>
      <c r="C442" s="47"/>
      <c r="D442" s="108"/>
      <c r="E442" s="109"/>
      <c r="F442" s="110"/>
      <c r="G442" s="111"/>
      <c r="H442" s="112"/>
      <c r="I442" s="113"/>
      <c r="J442" s="114"/>
      <c r="K442" s="115"/>
      <c r="L442" s="116"/>
      <c r="M442" s="71"/>
      <c r="N442" s="86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  <c r="AB442" s="87"/>
      <c r="AC442" s="87"/>
      <c r="AD442" s="87"/>
    </row>
    <row r="443">
      <c r="A443" s="117"/>
      <c r="B443" s="107"/>
      <c r="C443" s="47"/>
      <c r="D443" s="108"/>
      <c r="E443" s="109"/>
      <c r="F443" s="110"/>
      <c r="G443" s="111"/>
      <c r="H443" s="112"/>
      <c r="I443" s="113"/>
      <c r="J443" s="114"/>
      <c r="K443" s="115"/>
      <c r="L443" s="116"/>
      <c r="M443" s="71"/>
      <c r="N443" s="86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  <c r="AB443" s="87"/>
      <c r="AC443" s="87"/>
      <c r="AD443" s="87"/>
    </row>
    <row r="444">
      <c r="A444" s="117"/>
      <c r="B444" s="107"/>
      <c r="C444" s="47"/>
      <c r="D444" s="108"/>
      <c r="E444" s="109"/>
      <c r="F444" s="110"/>
      <c r="G444" s="111"/>
      <c r="H444" s="112"/>
      <c r="I444" s="113"/>
      <c r="J444" s="114"/>
      <c r="K444" s="115"/>
      <c r="L444" s="116"/>
      <c r="M444" s="71"/>
      <c r="N444" s="86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  <c r="AB444" s="87"/>
      <c r="AC444" s="87"/>
      <c r="AD444" s="87"/>
    </row>
    <row r="445">
      <c r="A445" s="117"/>
      <c r="B445" s="107"/>
      <c r="C445" s="47"/>
      <c r="D445" s="108"/>
      <c r="E445" s="109"/>
      <c r="F445" s="110"/>
      <c r="G445" s="111"/>
      <c r="H445" s="112"/>
      <c r="I445" s="113"/>
      <c r="J445" s="114"/>
      <c r="K445" s="115"/>
      <c r="L445" s="116"/>
      <c r="M445" s="71"/>
      <c r="N445" s="86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  <c r="AB445" s="87"/>
      <c r="AC445" s="87"/>
      <c r="AD445" s="87"/>
    </row>
    <row r="446">
      <c r="A446" s="117"/>
      <c r="B446" s="107"/>
      <c r="C446" s="47"/>
      <c r="D446" s="108"/>
      <c r="E446" s="109"/>
      <c r="F446" s="110"/>
      <c r="G446" s="111"/>
      <c r="H446" s="112"/>
      <c r="I446" s="113"/>
      <c r="J446" s="114"/>
      <c r="K446" s="115"/>
      <c r="L446" s="116"/>
      <c r="M446" s="71"/>
      <c r="N446" s="86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  <c r="AB446" s="87"/>
      <c r="AC446" s="87"/>
      <c r="AD446" s="87"/>
    </row>
    <row r="447">
      <c r="A447" s="117"/>
      <c r="B447" s="107"/>
      <c r="C447" s="47"/>
      <c r="D447" s="108"/>
      <c r="E447" s="109"/>
      <c r="F447" s="110"/>
      <c r="G447" s="111"/>
      <c r="H447" s="112"/>
      <c r="I447" s="113"/>
      <c r="J447" s="114"/>
      <c r="K447" s="115"/>
      <c r="L447" s="116"/>
      <c r="M447" s="71"/>
      <c r="N447" s="86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  <c r="AB447" s="87"/>
      <c r="AC447" s="87"/>
      <c r="AD447" s="87"/>
    </row>
    <row r="448">
      <c r="A448" s="117"/>
      <c r="B448" s="107"/>
      <c r="C448" s="47"/>
      <c r="D448" s="108"/>
      <c r="E448" s="109"/>
      <c r="F448" s="110"/>
      <c r="G448" s="111"/>
      <c r="H448" s="112"/>
      <c r="I448" s="113"/>
      <c r="J448" s="114"/>
      <c r="K448" s="115"/>
      <c r="L448" s="116"/>
      <c r="M448" s="71"/>
      <c r="N448" s="86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  <c r="AB448" s="87"/>
      <c r="AC448" s="87"/>
      <c r="AD448" s="87"/>
    </row>
    <row r="449">
      <c r="A449" s="117"/>
      <c r="B449" s="107"/>
      <c r="C449" s="47"/>
      <c r="D449" s="108"/>
      <c r="E449" s="109"/>
      <c r="F449" s="110"/>
      <c r="G449" s="111"/>
      <c r="H449" s="112"/>
      <c r="I449" s="113"/>
      <c r="J449" s="114"/>
      <c r="K449" s="115"/>
      <c r="L449" s="116"/>
      <c r="M449" s="71"/>
      <c r="N449" s="86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  <c r="AB449" s="87"/>
      <c r="AC449" s="87"/>
      <c r="AD449" s="87"/>
    </row>
    <row r="450">
      <c r="A450" s="117"/>
      <c r="B450" s="107"/>
      <c r="C450" s="47"/>
      <c r="D450" s="108"/>
      <c r="E450" s="109"/>
      <c r="F450" s="110"/>
      <c r="G450" s="111"/>
      <c r="H450" s="112"/>
      <c r="I450" s="113"/>
      <c r="J450" s="114"/>
      <c r="K450" s="115"/>
      <c r="L450" s="116"/>
      <c r="M450" s="71"/>
      <c r="N450" s="86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  <c r="AB450" s="87"/>
      <c r="AC450" s="87"/>
      <c r="AD450" s="87"/>
    </row>
    <row r="451">
      <c r="A451" s="117"/>
      <c r="B451" s="107"/>
      <c r="C451" s="47"/>
      <c r="D451" s="108"/>
      <c r="E451" s="109"/>
      <c r="F451" s="110"/>
      <c r="G451" s="111"/>
      <c r="H451" s="112"/>
      <c r="I451" s="113"/>
      <c r="J451" s="114"/>
      <c r="K451" s="115"/>
      <c r="L451" s="116"/>
      <c r="M451" s="71"/>
      <c r="N451" s="86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  <c r="AC451" s="87"/>
      <c r="AD451" s="87"/>
    </row>
    <row r="452">
      <c r="A452" s="117"/>
      <c r="B452" s="107"/>
      <c r="C452" s="47"/>
      <c r="D452" s="108"/>
      <c r="E452" s="109"/>
      <c r="F452" s="110"/>
      <c r="G452" s="111"/>
      <c r="H452" s="112"/>
      <c r="I452" s="113"/>
      <c r="J452" s="114"/>
      <c r="K452" s="115"/>
      <c r="L452" s="116"/>
      <c r="M452" s="71"/>
      <c r="N452" s="86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  <c r="AB452" s="87"/>
      <c r="AC452" s="87"/>
      <c r="AD452" s="87"/>
    </row>
    <row r="453">
      <c r="A453" s="117"/>
      <c r="B453" s="107"/>
      <c r="C453" s="47"/>
      <c r="D453" s="108"/>
      <c r="E453" s="109"/>
      <c r="F453" s="110"/>
      <c r="G453" s="111"/>
      <c r="H453" s="112"/>
      <c r="I453" s="113"/>
      <c r="J453" s="114"/>
      <c r="K453" s="115"/>
      <c r="L453" s="116"/>
      <c r="M453" s="71"/>
      <c r="N453" s="86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  <c r="AB453" s="87"/>
      <c r="AC453" s="87"/>
      <c r="AD453" s="87"/>
    </row>
    <row r="454">
      <c r="A454" s="117"/>
      <c r="B454" s="107"/>
      <c r="C454" s="47"/>
      <c r="D454" s="108"/>
      <c r="E454" s="109"/>
      <c r="F454" s="110"/>
      <c r="G454" s="111"/>
      <c r="H454" s="112"/>
      <c r="I454" s="113"/>
      <c r="J454" s="114"/>
      <c r="K454" s="115"/>
      <c r="L454" s="116"/>
      <c r="M454" s="71"/>
      <c r="N454" s="86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  <c r="AB454" s="87"/>
      <c r="AC454" s="87"/>
      <c r="AD454" s="87"/>
    </row>
    <row r="455">
      <c r="A455" s="117"/>
      <c r="B455" s="107"/>
      <c r="C455" s="47"/>
      <c r="D455" s="108"/>
      <c r="E455" s="109"/>
      <c r="F455" s="110"/>
      <c r="G455" s="111"/>
      <c r="H455" s="112"/>
      <c r="I455" s="113"/>
      <c r="J455" s="114"/>
      <c r="K455" s="115"/>
      <c r="L455" s="116"/>
      <c r="M455" s="71"/>
      <c r="N455" s="86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  <c r="AB455" s="87"/>
      <c r="AC455" s="87"/>
      <c r="AD455" s="87"/>
    </row>
    <row r="456">
      <c r="A456" s="117"/>
      <c r="B456" s="107"/>
      <c r="C456" s="47"/>
      <c r="D456" s="108"/>
      <c r="E456" s="109"/>
      <c r="F456" s="110"/>
      <c r="G456" s="111"/>
      <c r="H456" s="112"/>
      <c r="I456" s="113"/>
      <c r="J456" s="114"/>
      <c r="K456" s="115"/>
      <c r="L456" s="116"/>
      <c r="M456" s="71"/>
      <c r="N456" s="86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  <c r="AB456" s="87"/>
      <c r="AC456" s="87"/>
      <c r="AD456" s="87"/>
    </row>
    <row r="457">
      <c r="A457" s="117"/>
      <c r="B457" s="107"/>
      <c r="C457" s="47"/>
      <c r="D457" s="108"/>
      <c r="E457" s="109"/>
      <c r="F457" s="110"/>
      <c r="G457" s="111"/>
      <c r="H457" s="112"/>
      <c r="I457" s="113"/>
      <c r="J457" s="114"/>
      <c r="K457" s="115"/>
      <c r="L457" s="116"/>
      <c r="M457" s="71"/>
      <c r="N457" s="86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  <c r="AB457" s="87"/>
      <c r="AC457" s="87"/>
      <c r="AD457" s="87"/>
    </row>
    <row r="458">
      <c r="A458" s="117"/>
      <c r="B458" s="107"/>
      <c r="C458" s="47"/>
      <c r="D458" s="108"/>
      <c r="E458" s="109"/>
      <c r="F458" s="110"/>
      <c r="G458" s="111"/>
      <c r="H458" s="112"/>
      <c r="I458" s="113"/>
      <c r="J458" s="114"/>
      <c r="K458" s="115"/>
      <c r="L458" s="116"/>
      <c r="M458" s="71"/>
      <c r="N458" s="86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  <c r="AB458" s="87"/>
      <c r="AC458" s="87"/>
      <c r="AD458" s="87"/>
    </row>
    <row r="459">
      <c r="A459" s="117"/>
      <c r="B459" s="107"/>
      <c r="C459" s="47"/>
      <c r="D459" s="108"/>
      <c r="E459" s="109"/>
      <c r="F459" s="110"/>
      <c r="G459" s="111"/>
      <c r="H459" s="112"/>
      <c r="I459" s="113"/>
      <c r="J459" s="114"/>
      <c r="K459" s="115"/>
      <c r="L459" s="116"/>
      <c r="M459" s="71"/>
      <c r="N459" s="86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  <c r="AB459" s="87"/>
      <c r="AC459" s="87"/>
      <c r="AD459" s="87"/>
    </row>
    <row r="460">
      <c r="A460" s="117"/>
      <c r="B460" s="107"/>
      <c r="C460" s="47"/>
      <c r="D460" s="108"/>
      <c r="E460" s="109"/>
      <c r="F460" s="110"/>
      <c r="G460" s="111"/>
      <c r="H460" s="112"/>
      <c r="I460" s="113"/>
      <c r="J460" s="114"/>
      <c r="K460" s="115"/>
      <c r="L460" s="116"/>
      <c r="M460" s="71"/>
      <c r="N460" s="86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  <c r="AB460" s="87"/>
      <c r="AC460" s="87"/>
      <c r="AD460" s="87"/>
    </row>
    <row r="461">
      <c r="A461" s="117"/>
      <c r="B461" s="107"/>
      <c r="C461" s="47"/>
      <c r="D461" s="108"/>
      <c r="E461" s="109"/>
      <c r="F461" s="110"/>
      <c r="G461" s="111"/>
      <c r="H461" s="112"/>
      <c r="I461" s="113"/>
      <c r="J461" s="114"/>
      <c r="K461" s="115"/>
      <c r="L461" s="116"/>
      <c r="M461" s="71"/>
      <c r="N461" s="86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  <c r="AB461" s="87"/>
      <c r="AC461" s="87"/>
      <c r="AD461" s="87"/>
    </row>
    <row r="462">
      <c r="A462" s="117"/>
      <c r="B462" s="107"/>
      <c r="C462" s="47"/>
      <c r="D462" s="108"/>
      <c r="E462" s="109"/>
      <c r="F462" s="110"/>
      <c r="G462" s="111"/>
      <c r="H462" s="112"/>
      <c r="I462" s="113"/>
      <c r="J462" s="114"/>
      <c r="K462" s="115"/>
      <c r="L462" s="116"/>
      <c r="M462" s="71"/>
      <c r="N462" s="86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  <c r="AB462" s="87"/>
      <c r="AC462" s="87"/>
      <c r="AD462" s="87"/>
    </row>
    <row r="463">
      <c r="A463" s="117"/>
      <c r="B463" s="107"/>
      <c r="C463" s="47"/>
      <c r="D463" s="108"/>
      <c r="E463" s="109"/>
      <c r="F463" s="110"/>
      <c r="G463" s="111"/>
      <c r="H463" s="112"/>
      <c r="I463" s="113"/>
      <c r="J463" s="114"/>
      <c r="K463" s="115"/>
      <c r="L463" s="116"/>
      <c r="M463" s="71"/>
      <c r="N463" s="86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  <c r="AB463" s="87"/>
      <c r="AC463" s="87"/>
      <c r="AD463" s="87"/>
    </row>
    <row r="464">
      <c r="A464" s="117"/>
      <c r="B464" s="107"/>
      <c r="C464" s="47"/>
      <c r="D464" s="108"/>
      <c r="E464" s="109"/>
      <c r="F464" s="110"/>
      <c r="G464" s="111"/>
      <c r="H464" s="112"/>
      <c r="I464" s="113"/>
      <c r="J464" s="114"/>
      <c r="K464" s="115"/>
      <c r="L464" s="116"/>
      <c r="M464" s="71"/>
      <c r="N464" s="86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  <c r="AB464" s="87"/>
      <c r="AC464" s="87"/>
      <c r="AD464" s="87"/>
    </row>
    <row r="465">
      <c r="A465" s="117"/>
      <c r="B465" s="107"/>
      <c r="C465" s="47"/>
      <c r="D465" s="108"/>
      <c r="E465" s="109"/>
      <c r="F465" s="110"/>
      <c r="G465" s="111"/>
      <c r="H465" s="112"/>
      <c r="I465" s="113"/>
      <c r="J465" s="114"/>
      <c r="K465" s="115"/>
      <c r="L465" s="116"/>
      <c r="M465" s="71"/>
      <c r="N465" s="86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  <c r="AB465" s="87"/>
      <c r="AC465" s="87"/>
      <c r="AD465" s="87"/>
    </row>
    <row r="466">
      <c r="A466" s="117"/>
      <c r="B466" s="107"/>
      <c r="C466" s="47"/>
      <c r="D466" s="108"/>
      <c r="E466" s="109"/>
      <c r="F466" s="110"/>
      <c r="G466" s="111"/>
      <c r="H466" s="112"/>
      <c r="I466" s="113"/>
      <c r="J466" s="114"/>
      <c r="K466" s="115"/>
      <c r="L466" s="116"/>
      <c r="M466" s="71"/>
      <c r="N466" s="86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  <c r="AB466" s="87"/>
      <c r="AC466" s="87"/>
      <c r="AD466" s="87"/>
    </row>
    <row r="467">
      <c r="A467" s="117"/>
      <c r="B467" s="107"/>
      <c r="C467" s="47"/>
      <c r="D467" s="108"/>
      <c r="E467" s="109"/>
      <c r="F467" s="110"/>
      <c r="G467" s="111"/>
      <c r="H467" s="112"/>
      <c r="I467" s="113"/>
      <c r="J467" s="114"/>
      <c r="K467" s="115"/>
      <c r="L467" s="116"/>
      <c r="M467" s="71"/>
      <c r="N467" s="86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  <c r="AB467" s="87"/>
      <c r="AC467" s="87"/>
      <c r="AD467" s="87"/>
    </row>
    <row r="468">
      <c r="A468" s="117"/>
      <c r="B468" s="107"/>
      <c r="C468" s="47"/>
      <c r="D468" s="108"/>
      <c r="E468" s="109"/>
      <c r="F468" s="110"/>
      <c r="G468" s="111"/>
      <c r="H468" s="112"/>
      <c r="I468" s="113"/>
      <c r="J468" s="114"/>
      <c r="K468" s="115"/>
      <c r="L468" s="116"/>
      <c r="M468" s="71"/>
      <c r="N468" s="86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  <c r="AB468" s="87"/>
      <c r="AC468" s="87"/>
      <c r="AD468" s="87"/>
    </row>
    <row r="469">
      <c r="A469" s="117"/>
      <c r="B469" s="107"/>
      <c r="C469" s="47"/>
      <c r="D469" s="108"/>
      <c r="E469" s="109"/>
      <c r="F469" s="110"/>
      <c r="G469" s="111"/>
      <c r="H469" s="112"/>
      <c r="I469" s="113"/>
      <c r="J469" s="114"/>
      <c r="K469" s="115"/>
      <c r="L469" s="116"/>
      <c r="M469" s="71"/>
      <c r="N469" s="86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  <c r="AB469" s="87"/>
      <c r="AC469" s="87"/>
      <c r="AD469" s="87"/>
    </row>
    <row r="470">
      <c r="A470" s="117"/>
      <c r="B470" s="107"/>
      <c r="C470" s="47"/>
      <c r="D470" s="108"/>
      <c r="E470" s="109"/>
      <c r="F470" s="110"/>
      <c r="G470" s="111"/>
      <c r="H470" s="112"/>
      <c r="I470" s="113"/>
      <c r="J470" s="114"/>
      <c r="K470" s="115"/>
      <c r="L470" s="116"/>
      <c r="M470" s="71"/>
      <c r="N470" s="86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  <c r="AB470" s="87"/>
      <c r="AC470" s="87"/>
      <c r="AD470" s="87"/>
    </row>
    <row r="471">
      <c r="A471" s="117"/>
      <c r="B471" s="107"/>
      <c r="C471" s="47"/>
      <c r="D471" s="108"/>
      <c r="E471" s="109"/>
      <c r="F471" s="110"/>
      <c r="G471" s="111"/>
      <c r="H471" s="112"/>
      <c r="I471" s="113"/>
      <c r="J471" s="114"/>
      <c r="K471" s="115"/>
      <c r="L471" s="116"/>
      <c r="M471" s="71"/>
      <c r="N471" s="86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  <c r="AB471" s="87"/>
      <c r="AC471" s="87"/>
      <c r="AD471" s="87"/>
    </row>
    <row r="472">
      <c r="A472" s="117"/>
      <c r="B472" s="107"/>
      <c r="C472" s="47"/>
      <c r="D472" s="108"/>
      <c r="E472" s="109"/>
      <c r="F472" s="110"/>
      <c r="G472" s="111"/>
      <c r="H472" s="112"/>
      <c r="I472" s="113"/>
      <c r="J472" s="114"/>
      <c r="K472" s="115"/>
      <c r="L472" s="116"/>
      <c r="M472" s="71"/>
      <c r="N472" s="86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  <c r="AB472" s="87"/>
      <c r="AC472" s="87"/>
      <c r="AD472" s="87"/>
    </row>
    <row r="473">
      <c r="A473" s="117"/>
      <c r="B473" s="107"/>
      <c r="C473" s="47"/>
      <c r="D473" s="108"/>
      <c r="E473" s="109"/>
      <c r="F473" s="110"/>
      <c r="G473" s="111"/>
      <c r="H473" s="112"/>
      <c r="I473" s="113"/>
      <c r="J473" s="114"/>
      <c r="K473" s="115"/>
      <c r="L473" s="116"/>
      <c r="M473" s="71"/>
      <c r="N473" s="86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  <c r="AB473" s="87"/>
      <c r="AC473" s="87"/>
      <c r="AD473" s="87"/>
    </row>
    <row r="474">
      <c r="A474" s="117"/>
      <c r="B474" s="107"/>
      <c r="C474" s="47"/>
      <c r="D474" s="108"/>
      <c r="E474" s="109"/>
      <c r="F474" s="110"/>
      <c r="G474" s="111"/>
      <c r="H474" s="112"/>
      <c r="I474" s="113"/>
      <c r="J474" s="114"/>
      <c r="K474" s="115"/>
      <c r="L474" s="116"/>
      <c r="M474" s="71"/>
      <c r="N474" s="86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  <c r="AB474" s="87"/>
      <c r="AC474" s="87"/>
      <c r="AD474" s="87"/>
    </row>
    <row r="475">
      <c r="A475" s="117"/>
      <c r="B475" s="107"/>
      <c r="C475" s="47"/>
      <c r="D475" s="108"/>
      <c r="E475" s="109"/>
      <c r="F475" s="110"/>
      <c r="G475" s="111"/>
      <c r="H475" s="112"/>
      <c r="I475" s="113"/>
      <c r="J475" s="114"/>
      <c r="K475" s="115"/>
      <c r="L475" s="116"/>
      <c r="M475" s="71"/>
      <c r="N475" s="86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  <c r="AB475" s="87"/>
      <c r="AC475" s="87"/>
      <c r="AD475" s="87"/>
    </row>
    <row r="476">
      <c r="A476" s="117"/>
      <c r="B476" s="107"/>
      <c r="C476" s="47"/>
      <c r="D476" s="108"/>
      <c r="E476" s="109"/>
      <c r="F476" s="110"/>
      <c r="G476" s="111"/>
      <c r="H476" s="112"/>
      <c r="I476" s="113"/>
      <c r="J476" s="114"/>
      <c r="K476" s="115"/>
      <c r="L476" s="116"/>
      <c r="M476" s="71"/>
      <c r="N476" s="86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  <c r="AB476" s="87"/>
      <c r="AC476" s="87"/>
      <c r="AD476" s="87"/>
    </row>
    <row r="477">
      <c r="A477" s="117"/>
      <c r="B477" s="107"/>
      <c r="C477" s="47"/>
      <c r="D477" s="108"/>
      <c r="E477" s="109"/>
      <c r="F477" s="110"/>
      <c r="G477" s="111"/>
      <c r="H477" s="112"/>
      <c r="I477" s="113"/>
      <c r="J477" s="114"/>
      <c r="K477" s="115"/>
      <c r="L477" s="116"/>
      <c r="M477" s="71"/>
      <c r="N477" s="86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  <c r="AB477" s="87"/>
      <c r="AC477" s="87"/>
      <c r="AD477" s="87"/>
    </row>
    <row r="478">
      <c r="A478" s="117"/>
      <c r="B478" s="107"/>
      <c r="C478" s="47"/>
      <c r="D478" s="108"/>
      <c r="E478" s="109"/>
      <c r="F478" s="110"/>
      <c r="G478" s="111"/>
      <c r="H478" s="112"/>
      <c r="I478" s="113"/>
      <c r="J478" s="114"/>
      <c r="K478" s="115"/>
      <c r="L478" s="116"/>
      <c r="M478" s="71"/>
      <c r="N478" s="86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  <c r="AB478" s="87"/>
      <c r="AC478" s="87"/>
      <c r="AD478" s="87"/>
    </row>
    <row r="479">
      <c r="A479" s="117"/>
      <c r="B479" s="107"/>
      <c r="C479" s="47"/>
      <c r="D479" s="108"/>
      <c r="E479" s="109"/>
      <c r="F479" s="110"/>
      <c r="G479" s="111"/>
      <c r="H479" s="112"/>
      <c r="I479" s="113"/>
      <c r="J479" s="114"/>
      <c r="K479" s="115"/>
      <c r="L479" s="116"/>
      <c r="M479" s="71"/>
      <c r="N479" s="86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  <c r="AB479" s="87"/>
      <c r="AC479" s="87"/>
      <c r="AD479" s="87"/>
    </row>
    <row r="480">
      <c r="A480" s="117"/>
      <c r="B480" s="107"/>
      <c r="C480" s="47"/>
      <c r="D480" s="108"/>
      <c r="E480" s="109"/>
      <c r="F480" s="110"/>
      <c r="G480" s="111"/>
      <c r="H480" s="112"/>
      <c r="I480" s="113"/>
      <c r="J480" s="114"/>
      <c r="K480" s="115"/>
      <c r="L480" s="116"/>
      <c r="M480" s="71"/>
      <c r="N480" s="86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  <c r="AB480" s="87"/>
      <c r="AC480" s="87"/>
      <c r="AD480" s="87"/>
    </row>
    <row r="481">
      <c r="A481" s="117"/>
      <c r="B481" s="107"/>
      <c r="C481" s="47"/>
      <c r="D481" s="108"/>
      <c r="E481" s="109"/>
      <c r="F481" s="110"/>
      <c r="G481" s="111"/>
      <c r="H481" s="112"/>
      <c r="I481" s="113"/>
      <c r="J481" s="114"/>
      <c r="K481" s="115"/>
      <c r="L481" s="116"/>
      <c r="M481" s="71"/>
      <c r="N481" s="86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  <c r="AB481" s="87"/>
      <c r="AC481" s="87"/>
      <c r="AD481" s="87"/>
    </row>
    <row r="482">
      <c r="A482" s="117"/>
      <c r="B482" s="107"/>
      <c r="C482" s="47"/>
      <c r="D482" s="108"/>
      <c r="E482" s="109"/>
      <c r="F482" s="110"/>
      <c r="G482" s="111"/>
      <c r="H482" s="112"/>
      <c r="I482" s="113"/>
      <c r="J482" s="114"/>
      <c r="K482" s="115"/>
      <c r="L482" s="116"/>
      <c r="M482" s="71"/>
      <c r="N482" s="86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  <c r="AB482" s="87"/>
      <c r="AC482" s="87"/>
      <c r="AD482" s="87"/>
    </row>
    <row r="483">
      <c r="A483" s="117"/>
      <c r="B483" s="107"/>
      <c r="C483" s="47"/>
      <c r="D483" s="108"/>
      <c r="E483" s="109"/>
      <c r="F483" s="110"/>
      <c r="G483" s="111"/>
      <c r="H483" s="112"/>
      <c r="I483" s="113"/>
      <c r="J483" s="114"/>
      <c r="K483" s="115"/>
      <c r="L483" s="116"/>
      <c r="M483" s="71"/>
      <c r="N483" s="86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  <c r="AB483" s="87"/>
      <c r="AC483" s="87"/>
      <c r="AD483" s="87"/>
    </row>
    <row r="484">
      <c r="A484" s="117"/>
      <c r="B484" s="107"/>
      <c r="C484" s="47"/>
      <c r="D484" s="108"/>
      <c r="E484" s="109"/>
      <c r="F484" s="110"/>
      <c r="G484" s="111"/>
      <c r="H484" s="112"/>
      <c r="I484" s="113"/>
      <c r="J484" s="114"/>
      <c r="K484" s="115"/>
      <c r="L484" s="116"/>
      <c r="M484" s="71"/>
      <c r="N484" s="86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  <c r="AB484" s="87"/>
      <c r="AC484" s="87"/>
      <c r="AD484" s="87"/>
    </row>
    <row r="485">
      <c r="A485" s="117"/>
      <c r="B485" s="107"/>
      <c r="C485" s="47"/>
      <c r="D485" s="108"/>
      <c r="E485" s="109"/>
      <c r="F485" s="110"/>
      <c r="G485" s="111"/>
      <c r="H485" s="112"/>
      <c r="I485" s="113"/>
      <c r="J485" s="114"/>
      <c r="K485" s="115"/>
      <c r="L485" s="116"/>
      <c r="M485" s="71"/>
      <c r="N485" s="86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  <c r="AB485" s="87"/>
      <c r="AC485" s="87"/>
      <c r="AD485" s="87"/>
    </row>
    <row r="486">
      <c r="A486" s="117"/>
      <c r="B486" s="107"/>
      <c r="C486" s="47"/>
      <c r="D486" s="108"/>
      <c r="E486" s="109"/>
      <c r="F486" s="110"/>
      <c r="G486" s="111"/>
      <c r="H486" s="112"/>
      <c r="I486" s="113"/>
      <c r="J486" s="114"/>
      <c r="K486" s="115"/>
      <c r="L486" s="116"/>
      <c r="M486" s="71"/>
      <c r="N486" s="86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  <c r="AB486" s="87"/>
      <c r="AC486" s="87"/>
      <c r="AD486" s="87"/>
    </row>
    <row r="487">
      <c r="A487" s="117"/>
      <c r="B487" s="107"/>
      <c r="C487" s="47"/>
      <c r="D487" s="108"/>
      <c r="E487" s="109"/>
      <c r="F487" s="110"/>
      <c r="G487" s="111"/>
      <c r="H487" s="112"/>
      <c r="I487" s="113"/>
      <c r="J487" s="114"/>
      <c r="K487" s="115"/>
      <c r="L487" s="116"/>
      <c r="M487" s="71"/>
      <c r="N487" s="86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  <c r="AB487" s="87"/>
      <c r="AC487" s="87"/>
      <c r="AD487" s="87"/>
    </row>
    <row r="488">
      <c r="A488" s="117"/>
      <c r="B488" s="107"/>
      <c r="C488" s="47"/>
      <c r="D488" s="108"/>
      <c r="E488" s="109"/>
      <c r="F488" s="110"/>
      <c r="G488" s="111"/>
      <c r="H488" s="112"/>
      <c r="I488" s="113"/>
      <c r="J488" s="114"/>
      <c r="K488" s="115"/>
      <c r="L488" s="116"/>
      <c r="M488" s="71"/>
      <c r="N488" s="86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  <c r="AB488" s="87"/>
      <c r="AC488" s="87"/>
      <c r="AD488" s="87"/>
    </row>
    <row r="489">
      <c r="A489" s="117"/>
      <c r="B489" s="107"/>
      <c r="C489" s="47"/>
      <c r="D489" s="108"/>
      <c r="E489" s="109"/>
      <c r="F489" s="110"/>
      <c r="G489" s="111"/>
      <c r="H489" s="112"/>
      <c r="I489" s="113"/>
      <c r="J489" s="114"/>
      <c r="K489" s="115"/>
      <c r="L489" s="116"/>
      <c r="M489" s="71"/>
      <c r="N489" s="86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  <c r="AB489" s="87"/>
      <c r="AC489" s="87"/>
      <c r="AD489" s="87"/>
    </row>
    <row r="490">
      <c r="A490" s="117"/>
      <c r="B490" s="107"/>
      <c r="C490" s="47"/>
      <c r="D490" s="108"/>
      <c r="E490" s="109"/>
      <c r="F490" s="110"/>
      <c r="G490" s="111"/>
      <c r="H490" s="112"/>
      <c r="I490" s="113"/>
      <c r="J490" s="114"/>
      <c r="K490" s="115"/>
      <c r="L490" s="116"/>
      <c r="M490" s="71"/>
      <c r="N490" s="86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  <c r="AB490" s="87"/>
      <c r="AC490" s="87"/>
      <c r="AD490" s="87"/>
    </row>
    <row r="491">
      <c r="A491" s="117"/>
      <c r="B491" s="107"/>
      <c r="C491" s="47"/>
      <c r="D491" s="108"/>
      <c r="E491" s="109"/>
      <c r="F491" s="110"/>
      <c r="G491" s="111"/>
      <c r="H491" s="112"/>
      <c r="I491" s="113"/>
      <c r="J491" s="114"/>
      <c r="K491" s="115"/>
      <c r="L491" s="116"/>
      <c r="M491" s="71"/>
      <c r="N491" s="86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  <c r="AB491" s="87"/>
      <c r="AC491" s="87"/>
      <c r="AD491" s="87"/>
    </row>
    <row r="492">
      <c r="A492" s="117"/>
      <c r="B492" s="107"/>
      <c r="C492" s="47"/>
      <c r="D492" s="108"/>
      <c r="E492" s="109"/>
      <c r="F492" s="110"/>
      <c r="G492" s="111"/>
      <c r="H492" s="112"/>
      <c r="I492" s="113"/>
      <c r="J492" s="114"/>
      <c r="K492" s="115"/>
      <c r="L492" s="116"/>
      <c r="M492" s="71"/>
      <c r="N492" s="86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  <c r="AB492" s="87"/>
      <c r="AC492" s="87"/>
      <c r="AD492" s="87"/>
    </row>
    <row r="493">
      <c r="A493" s="117"/>
      <c r="B493" s="107"/>
      <c r="C493" s="47"/>
      <c r="D493" s="108"/>
      <c r="E493" s="109"/>
      <c r="F493" s="110"/>
      <c r="G493" s="111"/>
      <c r="H493" s="112"/>
      <c r="I493" s="113"/>
      <c r="J493" s="114"/>
      <c r="K493" s="115"/>
      <c r="L493" s="116"/>
      <c r="M493" s="71"/>
      <c r="N493" s="86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  <c r="AB493" s="87"/>
      <c r="AC493" s="87"/>
      <c r="AD493" s="87"/>
    </row>
    <row r="494">
      <c r="A494" s="117"/>
      <c r="B494" s="107"/>
      <c r="C494" s="47"/>
      <c r="D494" s="108"/>
      <c r="E494" s="109"/>
      <c r="F494" s="110"/>
      <c r="G494" s="111"/>
      <c r="H494" s="112"/>
      <c r="I494" s="113"/>
      <c r="J494" s="114"/>
      <c r="K494" s="115"/>
      <c r="L494" s="116"/>
      <c r="M494" s="71"/>
      <c r="N494" s="86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  <c r="AB494" s="87"/>
      <c r="AC494" s="87"/>
      <c r="AD494" s="87"/>
    </row>
    <row r="495">
      <c r="A495" s="117"/>
      <c r="B495" s="107"/>
      <c r="C495" s="47"/>
      <c r="D495" s="108"/>
      <c r="E495" s="109"/>
      <c r="F495" s="110"/>
      <c r="G495" s="111"/>
      <c r="H495" s="112"/>
      <c r="I495" s="113"/>
      <c r="J495" s="114"/>
      <c r="K495" s="115"/>
      <c r="L495" s="116"/>
      <c r="M495" s="71"/>
      <c r="N495" s="86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  <c r="AB495" s="87"/>
      <c r="AC495" s="87"/>
      <c r="AD495" s="87"/>
    </row>
    <row r="496">
      <c r="A496" s="117"/>
      <c r="B496" s="107"/>
      <c r="C496" s="47"/>
      <c r="D496" s="108"/>
      <c r="E496" s="109"/>
      <c r="F496" s="110"/>
      <c r="G496" s="111"/>
      <c r="H496" s="112"/>
      <c r="I496" s="113"/>
      <c r="J496" s="114"/>
      <c r="K496" s="115"/>
      <c r="L496" s="116"/>
      <c r="M496" s="71"/>
      <c r="N496" s="86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  <c r="AB496" s="87"/>
      <c r="AC496" s="87"/>
      <c r="AD496" s="87"/>
    </row>
    <row r="497">
      <c r="A497" s="117"/>
      <c r="B497" s="107"/>
      <c r="C497" s="47"/>
      <c r="D497" s="108"/>
      <c r="E497" s="109"/>
      <c r="F497" s="110"/>
      <c r="G497" s="111"/>
      <c r="H497" s="112"/>
      <c r="I497" s="113"/>
      <c r="J497" s="114"/>
      <c r="K497" s="115"/>
      <c r="L497" s="116"/>
      <c r="M497" s="71"/>
      <c r="N497" s="86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  <c r="AB497" s="87"/>
      <c r="AC497" s="87"/>
      <c r="AD497" s="87"/>
    </row>
    <row r="498">
      <c r="A498" s="117"/>
      <c r="B498" s="107"/>
      <c r="C498" s="47"/>
      <c r="D498" s="108"/>
      <c r="E498" s="109"/>
      <c r="F498" s="110"/>
      <c r="G498" s="111"/>
      <c r="H498" s="112"/>
      <c r="I498" s="113"/>
      <c r="J498" s="114"/>
      <c r="K498" s="115"/>
      <c r="L498" s="116"/>
      <c r="M498" s="71"/>
      <c r="N498" s="86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  <c r="AB498" s="87"/>
      <c r="AC498" s="87"/>
      <c r="AD498" s="87"/>
    </row>
    <row r="499">
      <c r="A499" s="117"/>
      <c r="B499" s="107"/>
      <c r="C499" s="47"/>
      <c r="D499" s="108"/>
      <c r="E499" s="109"/>
      <c r="F499" s="110"/>
      <c r="G499" s="111"/>
      <c r="H499" s="112"/>
      <c r="I499" s="113"/>
      <c r="J499" s="114"/>
      <c r="K499" s="115"/>
      <c r="L499" s="116"/>
      <c r="M499" s="71"/>
      <c r="N499" s="86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  <c r="AC499" s="87"/>
      <c r="AD499" s="87"/>
    </row>
    <row r="500">
      <c r="A500" s="117"/>
      <c r="B500" s="107"/>
      <c r="C500" s="47"/>
      <c r="D500" s="108"/>
      <c r="E500" s="109"/>
      <c r="F500" s="110"/>
      <c r="G500" s="111"/>
      <c r="H500" s="112"/>
      <c r="I500" s="113"/>
      <c r="J500" s="114"/>
      <c r="K500" s="115"/>
      <c r="L500" s="116"/>
      <c r="M500" s="71"/>
      <c r="N500" s="86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  <c r="AC500" s="87"/>
      <c r="AD500" s="87"/>
    </row>
    <row r="501">
      <c r="A501" s="117"/>
      <c r="B501" s="107"/>
      <c r="C501" s="47"/>
      <c r="D501" s="108"/>
      <c r="E501" s="109"/>
      <c r="F501" s="110"/>
      <c r="G501" s="111"/>
      <c r="H501" s="112"/>
      <c r="I501" s="113"/>
      <c r="J501" s="114"/>
      <c r="K501" s="115"/>
      <c r="L501" s="116"/>
      <c r="M501" s="71"/>
      <c r="N501" s="86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  <c r="AB501" s="87"/>
      <c r="AC501" s="87"/>
      <c r="AD501" s="87"/>
    </row>
    <row r="502">
      <c r="A502" s="117"/>
      <c r="B502" s="107"/>
      <c r="C502" s="47"/>
      <c r="D502" s="108"/>
      <c r="E502" s="109"/>
      <c r="F502" s="110"/>
      <c r="G502" s="111"/>
      <c r="H502" s="112"/>
      <c r="I502" s="113"/>
      <c r="J502" s="114"/>
      <c r="K502" s="115"/>
      <c r="L502" s="116"/>
      <c r="M502" s="71"/>
      <c r="N502" s="86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  <c r="AB502" s="87"/>
      <c r="AC502" s="87"/>
      <c r="AD502" s="87"/>
    </row>
    <row r="503">
      <c r="A503" s="117"/>
      <c r="B503" s="107"/>
      <c r="C503" s="47"/>
      <c r="D503" s="108"/>
      <c r="E503" s="109"/>
      <c r="F503" s="110"/>
      <c r="G503" s="111"/>
      <c r="H503" s="112"/>
      <c r="I503" s="113"/>
      <c r="J503" s="114"/>
      <c r="K503" s="115"/>
      <c r="L503" s="116"/>
      <c r="M503" s="71"/>
      <c r="N503" s="86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  <c r="AB503" s="87"/>
      <c r="AC503" s="87"/>
      <c r="AD503" s="87"/>
    </row>
    <row r="504">
      <c r="A504" s="117"/>
      <c r="B504" s="107"/>
      <c r="C504" s="47"/>
      <c r="D504" s="108"/>
      <c r="E504" s="109"/>
      <c r="F504" s="110"/>
      <c r="G504" s="111"/>
      <c r="H504" s="112"/>
      <c r="I504" s="113"/>
      <c r="J504" s="114"/>
      <c r="K504" s="115"/>
      <c r="L504" s="116"/>
      <c r="M504" s="71"/>
      <c r="N504" s="86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  <c r="AB504" s="87"/>
      <c r="AC504" s="87"/>
      <c r="AD504" s="87"/>
    </row>
    <row r="505">
      <c r="A505" s="117"/>
      <c r="B505" s="107"/>
      <c r="C505" s="47"/>
      <c r="D505" s="108"/>
      <c r="E505" s="109"/>
      <c r="F505" s="110"/>
      <c r="G505" s="111"/>
      <c r="H505" s="112"/>
      <c r="I505" s="113"/>
      <c r="J505" s="114"/>
      <c r="K505" s="115"/>
      <c r="L505" s="116"/>
      <c r="M505" s="71"/>
      <c r="N505" s="86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  <c r="AB505" s="87"/>
      <c r="AC505" s="87"/>
      <c r="AD505" s="87"/>
    </row>
    <row r="506">
      <c r="A506" s="117"/>
      <c r="B506" s="107"/>
      <c r="C506" s="47"/>
      <c r="D506" s="108"/>
      <c r="E506" s="109"/>
      <c r="F506" s="110"/>
      <c r="G506" s="111"/>
      <c r="H506" s="112"/>
      <c r="I506" s="113"/>
      <c r="J506" s="114"/>
      <c r="K506" s="115"/>
      <c r="L506" s="116"/>
      <c r="M506" s="71"/>
      <c r="N506" s="86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  <c r="AB506" s="87"/>
      <c r="AC506" s="87"/>
      <c r="AD506" s="87"/>
    </row>
    <row r="507">
      <c r="A507" s="117"/>
      <c r="B507" s="107"/>
      <c r="C507" s="47"/>
      <c r="D507" s="108"/>
      <c r="E507" s="109"/>
      <c r="F507" s="110"/>
      <c r="G507" s="111"/>
      <c r="H507" s="112"/>
      <c r="I507" s="113"/>
      <c r="J507" s="114"/>
      <c r="K507" s="115"/>
      <c r="L507" s="116"/>
      <c r="M507" s="71"/>
      <c r="N507" s="86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  <c r="AB507" s="87"/>
      <c r="AC507" s="87"/>
      <c r="AD507" s="87"/>
    </row>
    <row r="508">
      <c r="A508" s="117"/>
      <c r="B508" s="107"/>
      <c r="C508" s="47"/>
      <c r="D508" s="108"/>
      <c r="E508" s="109"/>
      <c r="F508" s="110"/>
      <c r="G508" s="111"/>
      <c r="H508" s="112"/>
      <c r="I508" s="113"/>
      <c r="J508" s="114"/>
      <c r="K508" s="115"/>
      <c r="L508" s="116"/>
      <c r="M508" s="71"/>
      <c r="N508" s="86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  <c r="AB508" s="87"/>
      <c r="AC508" s="87"/>
      <c r="AD508" s="87"/>
    </row>
    <row r="509">
      <c r="A509" s="117"/>
      <c r="B509" s="107"/>
      <c r="C509" s="47"/>
      <c r="D509" s="108"/>
      <c r="E509" s="109"/>
      <c r="F509" s="110"/>
      <c r="G509" s="111"/>
      <c r="H509" s="112"/>
      <c r="I509" s="113"/>
      <c r="J509" s="114"/>
      <c r="K509" s="115"/>
      <c r="L509" s="116"/>
      <c r="M509" s="71"/>
      <c r="N509" s="86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  <c r="AB509" s="87"/>
      <c r="AC509" s="87"/>
      <c r="AD509" s="87"/>
    </row>
    <row r="510">
      <c r="A510" s="117"/>
      <c r="B510" s="107"/>
      <c r="C510" s="47"/>
      <c r="D510" s="108"/>
      <c r="E510" s="109"/>
      <c r="F510" s="110"/>
      <c r="G510" s="111"/>
      <c r="H510" s="112"/>
      <c r="I510" s="113"/>
      <c r="J510" s="114"/>
      <c r="K510" s="115"/>
      <c r="L510" s="116"/>
      <c r="M510" s="71"/>
      <c r="N510" s="86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  <c r="AB510" s="87"/>
      <c r="AC510" s="87"/>
      <c r="AD510" s="87"/>
    </row>
    <row r="511">
      <c r="A511" s="117"/>
      <c r="B511" s="107"/>
      <c r="C511" s="47"/>
      <c r="D511" s="108"/>
      <c r="E511" s="109"/>
      <c r="F511" s="110"/>
      <c r="G511" s="111"/>
      <c r="H511" s="112"/>
      <c r="I511" s="113"/>
      <c r="J511" s="114"/>
      <c r="K511" s="115"/>
      <c r="L511" s="116"/>
      <c r="M511" s="71"/>
      <c r="N511" s="86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7"/>
      <c r="AD511" s="87"/>
    </row>
    <row r="512">
      <c r="A512" s="117"/>
      <c r="B512" s="107"/>
      <c r="C512" s="47"/>
      <c r="D512" s="108"/>
      <c r="E512" s="109"/>
      <c r="F512" s="110"/>
      <c r="G512" s="111"/>
      <c r="H512" s="112"/>
      <c r="I512" s="113"/>
      <c r="J512" s="114"/>
      <c r="K512" s="115"/>
      <c r="L512" s="116"/>
      <c r="M512" s="71"/>
      <c r="N512" s="86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  <c r="AB512" s="87"/>
      <c r="AC512" s="87"/>
      <c r="AD512" s="87"/>
    </row>
    <row r="513">
      <c r="A513" s="117"/>
      <c r="B513" s="107"/>
      <c r="C513" s="47"/>
      <c r="D513" s="108"/>
      <c r="E513" s="109"/>
      <c r="F513" s="110"/>
      <c r="G513" s="111"/>
      <c r="H513" s="112"/>
      <c r="I513" s="113"/>
      <c r="J513" s="114"/>
      <c r="K513" s="115"/>
      <c r="L513" s="116"/>
      <c r="M513" s="71"/>
      <c r="N513" s="86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  <c r="AB513" s="87"/>
      <c r="AC513" s="87"/>
      <c r="AD513" s="87"/>
    </row>
    <row r="514">
      <c r="A514" s="117"/>
      <c r="B514" s="107"/>
      <c r="C514" s="47"/>
      <c r="D514" s="108"/>
      <c r="E514" s="109"/>
      <c r="F514" s="110"/>
      <c r="G514" s="111"/>
      <c r="H514" s="112"/>
      <c r="I514" s="113"/>
      <c r="J514" s="114"/>
      <c r="K514" s="115"/>
      <c r="L514" s="116"/>
      <c r="M514" s="71"/>
      <c r="N514" s="86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  <c r="AB514" s="87"/>
      <c r="AC514" s="87"/>
      <c r="AD514" s="87"/>
    </row>
    <row r="515">
      <c r="A515" s="117"/>
      <c r="B515" s="107"/>
      <c r="C515" s="47"/>
      <c r="D515" s="108"/>
      <c r="E515" s="109"/>
      <c r="F515" s="110"/>
      <c r="G515" s="111"/>
      <c r="H515" s="112"/>
      <c r="I515" s="113"/>
      <c r="J515" s="114"/>
      <c r="K515" s="115"/>
      <c r="L515" s="116"/>
      <c r="M515" s="71"/>
      <c r="N515" s="86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  <c r="AB515" s="87"/>
      <c r="AC515" s="87"/>
      <c r="AD515" s="87"/>
    </row>
    <row r="516">
      <c r="A516" s="117"/>
      <c r="B516" s="107"/>
      <c r="C516" s="47"/>
      <c r="D516" s="108"/>
      <c r="E516" s="109"/>
      <c r="F516" s="110"/>
      <c r="G516" s="111"/>
      <c r="H516" s="112"/>
      <c r="I516" s="113"/>
      <c r="J516" s="114"/>
      <c r="K516" s="115"/>
      <c r="L516" s="116"/>
      <c r="M516" s="71"/>
      <c r="N516" s="86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  <c r="AB516" s="87"/>
      <c r="AC516" s="87"/>
      <c r="AD516" s="87"/>
    </row>
    <row r="517">
      <c r="A517" s="117"/>
      <c r="B517" s="107"/>
      <c r="C517" s="47"/>
      <c r="D517" s="108"/>
      <c r="E517" s="109"/>
      <c r="F517" s="110"/>
      <c r="G517" s="111"/>
      <c r="H517" s="112"/>
      <c r="I517" s="113"/>
      <c r="J517" s="114"/>
      <c r="K517" s="115"/>
      <c r="L517" s="116"/>
      <c r="M517" s="71"/>
      <c r="N517" s="86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  <c r="AB517" s="87"/>
      <c r="AC517" s="87"/>
      <c r="AD517" s="87"/>
    </row>
    <row r="518">
      <c r="A518" s="117"/>
      <c r="B518" s="107"/>
      <c r="C518" s="47"/>
      <c r="D518" s="108"/>
      <c r="E518" s="109"/>
      <c r="F518" s="110"/>
      <c r="G518" s="111"/>
      <c r="H518" s="112"/>
      <c r="I518" s="113"/>
      <c r="J518" s="114"/>
      <c r="K518" s="115"/>
      <c r="L518" s="116"/>
      <c r="M518" s="71"/>
      <c r="N518" s="86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  <c r="AB518" s="87"/>
      <c r="AC518" s="87"/>
      <c r="AD518" s="87"/>
    </row>
    <row r="519">
      <c r="A519" s="117"/>
      <c r="B519" s="107"/>
      <c r="C519" s="47"/>
      <c r="D519" s="108"/>
      <c r="E519" s="109"/>
      <c r="F519" s="110"/>
      <c r="G519" s="111"/>
      <c r="H519" s="112"/>
      <c r="I519" s="113"/>
      <c r="J519" s="114"/>
      <c r="K519" s="115"/>
      <c r="L519" s="116"/>
      <c r="M519" s="71"/>
      <c r="N519" s="86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  <c r="AB519" s="87"/>
      <c r="AC519" s="87"/>
      <c r="AD519" s="87"/>
    </row>
    <row r="520">
      <c r="A520" s="117"/>
      <c r="B520" s="107"/>
      <c r="C520" s="47"/>
      <c r="D520" s="108"/>
      <c r="E520" s="109"/>
      <c r="F520" s="110"/>
      <c r="G520" s="111"/>
      <c r="H520" s="112"/>
      <c r="I520" s="113"/>
      <c r="J520" s="114"/>
      <c r="K520" s="115"/>
      <c r="L520" s="116"/>
      <c r="M520" s="71"/>
      <c r="N520" s="86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  <c r="AB520" s="87"/>
      <c r="AC520" s="87"/>
      <c r="AD520" s="87"/>
    </row>
    <row r="521">
      <c r="A521" s="117"/>
      <c r="B521" s="107"/>
      <c r="C521" s="47"/>
      <c r="D521" s="108"/>
      <c r="E521" s="109"/>
      <c r="F521" s="110"/>
      <c r="G521" s="111"/>
      <c r="H521" s="112"/>
      <c r="I521" s="113"/>
      <c r="J521" s="114"/>
      <c r="K521" s="115"/>
      <c r="L521" s="116"/>
      <c r="M521" s="71"/>
      <c r="N521" s="86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  <c r="AB521" s="87"/>
      <c r="AC521" s="87"/>
      <c r="AD521" s="87"/>
    </row>
    <row r="522">
      <c r="A522" s="117"/>
      <c r="B522" s="107"/>
      <c r="C522" s="47"/>
      <c r="D522" s="108"/>
      <c r="E522" s="109"/>
      <c r="F522" s="110"/>
      <c r="G522" s="111"/>
      <c r="H522" s="112"/>
      <c r="I522" s="113"/>
      <c r="J522" s="114"/>
      <c r="K522" s="115"/>
      <c r="L522" s="116"/>
      <c r="M522" s="71"/>
      <c r="N522" s="86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  <c r="AB522" s="87"/>
      <c r="AC522" s="87"/>
      <c r="AD522" s="87"/>
    </row>
    <row r="523">
      <c r="A523" s="117"/>
      <c r="B523" s="107"/>
      <c r="C523" s="47"/>
      <c r="D523" s="108"/>
      <c r="E523" s="109"/>
      <c r="F523" s="110"/>
      <c r="G523" s="111"/>
      <c r="H523" s="112"/>
      <c r="I523" s="113"/>
      <c r="J523" s="114"/>
      <c r="K523" s="115"/>
      <c r="L523" s="116"/>
      <c r="M523" s="71"/>
      <c r="N523" s="86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  <c r="AB523" s="87"/>
      <c r="AC523" s="87"/>
      <c r="AD523" s="87"/>
    </row>
    <row r="524">
      <c r="A524" s="117"/>
      <c r="B524" s="107"/>
      <c r="C524" s="47"/>
      <c r="D524" s="108"/>
      <c r="E524" s="109"/>
      <c r="F524" s="110"/>
      <c r="G524" s="111"/>
      <c r="H524" s="112"/>
      <c r="I524" s="113"/>
      <c r="J524" s="114"/>
      <c r="K524" s="115"/>
      <c r="L524" s="116"/>
      <c r="M524" s="71"/>
      <c r="N524" s="86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  <c r="AB524" s="87"/>
      <c r="AC524" s="87"/>
      <c r="AD524" s="87"/>
    </row>
    <row r="525">
      <c r="A525" s="117"/>
      <c r="B525" s="107"/>
      <c r="C525" s="47"/>
      <c r="D525" s="108"/>
      <c r="E525" s="109"/>
      <c r="F525" s="110"/>
      <c r="G525" s="111"/>
      <c r="H525" s="112"/>
      <c r="I525" s="113"/>
      <c r="J525" s="114"/>
      <c r="K525" s="115"/>
      <c r="L525" s="116"/>
      <c r="M525" s="71"/>
      <c r="N525" s="86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  <c r="AB525" s="87"/>
      <c r="AC525" s="87"/>
      <c r="AD525" s="87"/>
    </row>
    <row r="526">
      <c r="A526" s="117"/>
      <c r="B526" s="107"/>
      <c r="C526" s="47"/>
      <c r="D526" s="108"/>
      <c r="E526" s="109"/>
      <c r="F526" s="110"/>
      <c r="G526" s="111"/>
      <c r="H526" s="112"/>
      <c r="I526" s="113"/>
      <c r="J526" s="114"/>
      <c r="K526" s="115"/>
      <c r="L526" s="116"/>
      <c r="M526" s="71"/>
      <c r="N526" s="86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  <c r="AB526" s="87"/>
      <c r="AC526" s="87"/>
      <c r="AD526" s="87"/>
    </row>
    <row r="527">
      <c r="A527" s="117"/>
      <c r="B527" s="107"/>
      <c r="C527" s="47"/>
      <c r="D527" s="108"/>
      <c r="E527" s="109"/>
      <c r="F527" s="110"/>
      <c r="G527" s="111"/>
      <c r="H527" s="112"/>
      <c r="I527" s="113"/>
      <c r="J527" s="114"/>
      <c r="K527" s="115"/>
      <c r="L527" s="116"/>
      <c r="M527" s="71"/>
      <c r="N527" s="86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  <c r="AB527" s="87"/>
      <c r="AC527" s="87"/>
      <c r="AD527" s="87"/>
    </row>
    <row r="528">
      <c r="A528" s="117"/>
      <c r="B528" s="107"/>
      <c r="C528" s="47"/>
      <c r="D528" s="108"/>
      <c r="E528" s="109"/>
      <c r="F528" s="110"/>
      <c r="G528" s="111"/>
      <c r="H528" s="112"/>
      <c r="I528" s="113"/>
      <c r="J528" s="114"/>
      <c r="K528" s="115"/>
      <c r="L528" s="116"/>
      <c r="M528" s="71"/>
      <c r="N528" s="86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  <c r="AB528" s="87"/>
      <c r="AC528" s="87"/>
      <c r="AD528" s="87"/>
    </row>
    <row r="529">
      <c r="A529" s="117"/>
      <c r="B529" s="107"/>
      <c r="C529" s="47"/>
      <c r="D529" s="108"/>
      <c r="E529" s="109"/>
      <c r="F529" s="110"/>
      <c r="G529" s="111"/>
      <c r="H529" s="112"/>
      <c r="I529" s="113"/>
      <c r="J529" s="114"/>
      <c r="K529" s="115"/>
      <c r="L529" s="116"/>
      <c r="M529" s="71"/>
      <c r="N529" s="86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  <c r="AB529" s="87"/>
      <c r="AC529" s="87"/>
      <c r="AD529" s="87"/>
    </row>
    <row r="530">
      <c r="A530" s="117"/>
      <c r="B530" s="107"/>
      <c r="C530" s="47"/>
      <c r="D530" s="108"/>
      <c r="E530" s="109"/>
      <c r="F530" s="110"/>
      <c r="G530" s="111"/>
      <c r="H530" s="112"/>
      <c r="I530" s="113"/>
      <c r="J530" s="114"/>
      <c r="K530" s="115"/>
      <c r="L530" s="116"/>
      <c r="M530" s="71"/>
      <c r="N530" s="86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  <c r="AB530" s="87"/>
      <c r="AC530" s="87"/>
      <c r="AD530" s="87"/>
    </row>
    <row r="531">
      <c r="A531" s="117"/>
      <c r="B531" s="107"/>
      <c r="C531" s="47"/>
      <c r="D531" s="108"/>
      <c r="E531" s="109"/>
      <c r="F531" s="110"/>
      <c r="G531" s="111"/>
      <c r="H531" s="112"/>
      <c r="I531" s="113"/>
      <c r="J531" s="114"/>
      <c r="K531" s="115"/>
      <c r="L531" s="116"/>
      <c r="M531" s="71"/>
      <c r="N531" s="86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  <c r="AB531" s="87"/>
      <c r="AC531" s="87"/>
      <c r="AD531" s="87"/>
    </row>
    <row r="532">
      <c r="A532" s="117"/>
      <c r="B532" s="107"/>
      <c r="C532" s="47"/>
      <c r="D532" s="108"/>
      <c r="E532" s="109"/>
      <c r="F532" s="110"/>
      <c r="G532" s="111"/>
      <c r="H532" s="112"/>
      <c r="I532" s="113"/>
      <c r="J532" s="114"/>
      <c r="K532" s="115"/>
      <c r="L532" s="116"/>
      <c r="M532" s="71"/>
      <c r="N532" s="86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  <c r="AB532" s="87"/>
      <c r="AC532" s="87"/>
      <c r="AD532" s="87"/>
    </row>
    <row r="533">
      <c r="A533" s="117"/>
      <c r="B533" s="107"/>
      <c r="C533" s="47"/>
      <c r="D533" s="108"/>
      <c r="E533" s="109"/>
      <c r="F533" s="110"/>
      <c r="G533" s="111"/>
      <c r="H533" s="112"/>
      <c r="I533" s="113"/>
      <c r="J533" s="114"/>
      <c r="K533" s="115"/>
      <c r="L533" s="116"/>
      <c r="M533" s="71"/>
      <c r="N533" s="86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  <c r="AB533" s="87"/>
      <c r="AC533" s="87"/>
      <c r="AD533" s="87"/>
    </row>
    <row r="534">
      <c r="A534" s="117"/>
      <c r="B534" s="107"/>
      <c r="C534" s="47"/>
      <c r="D534" s="108"/>
      <c r="E534" s="109"/>
      <c r="F534" s="110"/>
      <c r="G534" s="111"/>
      <c r="H534" s="112"/>
      <c r="I534" s="113"/>
      <c r="J534" s="114"/>
      <c r="K534" s="115"/>
      <c r="L534" s="116"/>
      <c r="M534" s="71"/>
      <c r="N534" s="86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  <c r="AB534" s="87"/>
      <c r="AC534" s="87"/>
      <c r="AD534" s="87"/>
    </row>
    <row r="535">
      <c r="A535" s="117"/>
      <c r="B535" s="107"/>
      <c r="C535" s="47"/>
      <c r="D535" s="108"/>
      <c r="E535" s="109"/>
      <c r="F535" s="110"/>
      <c r="G535" s="111"/>
      <c r="H535" s="112"/>
      <c r="I535" s="113"/>
      <c r="J535" s="114"/>
      <c r="K535" s="115"/>
      <c r="L535" s="116"/>
      <c r="M535" s="71"/>
      <c r="N535" s="86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  <c r="AB535" s="87"/>
      <c r="AC535" s="87"/>
      <c r="AD535" s="87"/>
    </row>
    <row r="536">
      <c r="A536" s="117"/>
      <c r="B536" s="107"/>
      <c r="C536" s="47"/>
      <c r="D536" s="108"/>
      <c r="E536" s="109"/>
      <c r="F536" s="110"/>
      <c r="G536" s="111"/>
      <c r="H536" s="112"/>
      <c r="I536" s="113"/>
      <c r="J536" s="114"/>
      <c r="K536" s="115"/>
      <c r="L536" s="116"/>
      <c r="M536" s="71"/>
      <c r="N536" s="86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  <c r="AB536" s="87"/>
      <c r="AC536" s="87"/>
      <c r="AD536" s="87"/>
    </row>
    <row r="537">
      <c r="A537" s="117"/>
      <c r="B537" s="107"/>
      <c r="C537" s="47"/>
      <c r="D537" s="108"/>
      <c r="E537" s="109"/>
      <c r="F537" s="110"/>
      <c r="G537" s="111"/>
      <c r="H537" s="112"/>
      <c r="I537" s="113"/>
      <c r="J537" s="114"/>
      <c r="K537" s="115"/>
      <c r="L537" s="116"/>
      <c r="M537" s="71"/>
      <c r="N537" s="86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  <c r="AB537" s="87"/>
      <c r="AC537" s="87"/>
      <c r="AD537" s="87"/>
    </row>
    <row r="538">
      <c r="A538" s="117"/>
      <c r="B538" s="107"/>
      <c r="C538" s="47"/>
      <c r="D538" s="108"/>
      <c r="E538" s="109"/>
      <c r="F538" s="110"/>
      <c r="G538" s="111"/>
      <c r="H538" s="112"/>
      <c r="I538" s="113"/>
      <c r="J538" s="114"/>
      <c r="K538" s="115"/>
      <c r="L538" s="116"/>
      <c r="M538" s="71"/>
      <c r="N538" s="86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  <c r="AB538" s="87"/>
      <c r="AC538" s="87"/>
      <c r="AD538" s="87"/>
    </row>
    <row r="539">
      <c r="A539" s="117"/>
      <c r="B539" s="107"/>
      <c r="C539" s="47"/>
      <c r="D539" s="108"/>
      <c r="E539" s="109"/>
      <c r="F539" s="110"/>
      <c r="G539" s="111"/>
      <c r="H539" s="112"/>
      <c r="I539" s="113"/>
      <c r="J539" s="114"/>
      <c r="K539" s="115"/>
      <c r="L539" s="116"/>
      <c r="M539" s="71"/>
      <c r="N539" s="86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  <c r="AB539" s="87"/>
      <c r="AC539" s="87"/>
      <c r="AD539" s="87"/>
    </row>
    <row r="540">
      <c r="A540" s="117"/>
      <c r="B540" s="107"/>
      <c r="C540" s="47"/>
      <c r="D540" s="108"/>
      <c r="E540" s="109"/>
      <c r="F540" s="110"/>
      <c r="G540" s="111"/>
      <c r="H540" s="112"/>
      <c r="I540" s="113"/>
      <c r="J540" s="114"/>
      <c r="K540" s="115"/>
      <c r="L540" s="116"/>
      <c r="M540" s="71"/>
      <c r="N540" s="86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  <c r="AB540" s="87"/>
      <c r="AC540" s="87"/>
      <c r="AD540" s="87"/>
    </row>
    <row r="541">
      <c r="A541" s="117"/>
      <c r="B541" s="107"/>
      <c r="C541" s="47"/>
      <c r="D541" s="108"/>
      <c r="E541" s="109"/>
      <c r="F541" s="110"/>
      <c r="G541" s="111"/>
      <c r="H541" s="112"/>
      <c r="I541" s="113"/>
      <c r="J541" s="114"/>
      <c r="K541" s="115"/>
      <c r="L541" s="116"/>
      <c r="M541" s="71"/>
      <c r="N541" s="86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  <c r="AB541" s="87"/>
      <c r="AC541" s="87"/>
      <c r="AD541" s="87"/>
    </row>
    <row r="542">
      <c r="A542" s="117"/>
      <c r="B542" s="107"/>
      <c r="C542" s="47"/>
      <c r="D542" s="108"/>
      <c r="E542" s="109"/>
      <c r="F542" s="110"/>
      <c r="G542" s="111"/>
      <c r="H542" s="112"/>
      <c r="I542" s="113"/>
      <c r="J542" s="114"/>
      <c r="K542" s="115"/>
      <c r="L542" s="116"/>
      <c r="M542" s="71"/>
      <c r="N542" s="86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  <c r="AB542" s="87"/>
      <c r="AC542" s="87"/>
      <c r="AD542" s="87"/>
    </row>
    <row r="543">
      <c r="A543" s="117"/>
      <c r="B543" s="107"/>
      <c r="C543" s="47"/>
      <c r="D543" s="108"/>
      <c r="E543" s="109"/>
      <c r="F543" s="110"/>
      <c r="G543" s="111"/>
      <c r="H543" s="112"/>
      <c r="I543" s="113"/>
      <c r="J543" s="114"/>
      <c r="K543" s="115"/>
      <c r="L543" s="116"/>
      <c r="M543" s="71"/>
      <c r="N543" s="86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  <c r="AB543" s="87"/>
      <c r="AC543" s="87"/>
      <c r="AD543" s="87"/>
    </row>
    <row r="544">
      <c r="A544" s="117"/>
      <c r="B544" s="107"/>
      <c r="C544" s="47"/>
      <c r="D544" s="108"/>
      <c r="E544" s="109"/>
      <c r="F544" s="110"/>
      <c r="G544" s="111"/>
      <c r="H544" s="112"/>
      <c r="I544" s="113"/>
      <c r="J544" s="114"/>
      <c r="K544" s="115"/>
      <c r="L544" s="116"/>
      <c r="M544" s="71"/>
      <c r="N544" s="86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  <c r="AB544" s="87"/>
      <c r="AC544" s="87"/>
      <c r="AD544" s="87"/>
    </row>
    <row r="545">
      <c r="A545" s="117"/>
      <c r="B545" s="107"/>
      <c r="C545" s="47"/>
      <c r="D545" s="108"/>
      <c r="E545" s="109"/>
      <c r="F545" s="110"/>
      <c r="G545" s="111"/>
      <c r="H545" s="112"/>
      <c r="I545" s="113"/>
      <c r="J545" s="114"/>
      <c r="K545" s="115"/>
      <c r="L545" s="116"/>
      <c r="M545" s="71"/>
      <c r="N545" s="86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  <c r="AB545" s="87"/>
      <c r="AC545" s="87"/>
      <c r="AD545" s="87"/>
    </row>
    <row r="546">
      <c r="A546" s="117"/>
      <c r="B546" s="107"/>
      <c r="C546" s="47"/>
      <c r="D546" s="108"/>
      <c r="E546" s="109"/>
      <c r="F546" s="110"/>
      <c r="G546" s="111"/>
      <c r="H546" s="112"/>
      <c r="I546" s="113"/>
      <c r="J546" s="114"/>
      <c r="K546" s="115"/>
      <c r="L546" s="116"/>
      <c r="M546" s="71"/>
      <c r="N546" s="86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  <c r="AB546" s="87"/>
      <c r="AC546" s="87"/>
      <c r="AD546" s="87"/>
    </row>
    <row r="547">
      <c r="A547" s="117"/>
      <c r="B547" s="107"/>
      <c r="C547" s="47"/>
      <c r="D547" s="108"/>
      <c r="E547" s="109"/>
      <c r="F547" s="110"/>
      <c r="G547" s="111"/>
      <c r="H547" s="112"/>
      <c r="I547" s="113"/>
      <c r="J547" s="114"/>
      <c r="K547" s="115"/>
      <c r="L547" s="116"/>
      <c r="M547" s="71"/>
      <c r="N547" s="86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  <c r="AB547" s="87"/>
      <c r="AC547" s="87"/>
      <c r="AD547" s="87"/>
    </row>
    <row r="548">
      <c r="A548" s="117"/>
      <c r="B548" s="107"/>
      <c r="C548" s="47"/>
      <c r="D548" s="108"/>
      <c r="E548" s="109"/>
      <c r="F548" s="110"/>
      <c r="G548" s="111"/>
      <c r="H548" s="112"/>
      <c r="I548" s="113"/>
      <c r="J548" s="114"/>
      <c r="K548" s="115"/>
      <c r="L548" s="116"/>
      <c r="M548" s="71"/>
      <c r="N548" s="86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  <c r="AB548" s="87"/>
      <c r="AC548" s="87"/>
      <c r="AD548" s="87"/>
    </row>
    <row r="549">
      <c r="A549" s="117"/>
      <c r="B549" s="107"/>
      <c r="C549" s="47"/>
      <c r="D549" s="108"/>
      <c r="E549" s="109"/>
      <c r="F549" s="110"/>
      <c r="G549" s="111"/>
      <c r="H549" s="112"/>
      <c r="I549" s="113"/>
      <c r="J549" s="114"/>
      <c r="K549" s="115"/>
      <c r="L549" s="116"/>
      <c r="M549" s="71"/>
      <c r="N549" s="86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  <c r="AB549" s="87"/>
      <c r="AC549" s="87"/>
      <c r="AD549" s="87"/>
    </row>
    <row r="550">
      <c r="A550" s="117"/>
      <c r="B550" s="107"/>
      <c r="C550" s="47"/>
      <c r="D550" s="108"/>
      <c r="E550" s="109"/>
      <c r="F550" s="110"/>
      <c r="G550" s="111"/>
      <c r="H550" s="112"/>
      <c r="I550" s="113"/>
      <c r="J550" s="114"/>
      <c r="K550" s="115"/>
      <c r="L550" s="116"/>
      <c r="M550" s="71"/>
      <c r="N550" s="86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  <c r="AB550" s="87"/>
      <c r="AC550" s="87"/>
      <c r="AD550" s="87"/>
    </row>
    <row r="551">
      <c r="A551" s="117"/>
      <c r="B551" s="107"/>
      <c r="C551" s="47"/>
      <c r="D551" s="108"/>
      <c r="E551" s="109"/>
      <c r="F551" s="110"/>
      <c r="G551" s="111"/>
      <c r="H551" s="112"/>
      <c r="I551" s="113"/>
      <c r="J551" s="114"/>
      <c r="K551" s="115"/>
      <c r="L551" s="116"/>
      <c r="M551" s="71"/>
      <c r="N551" s="86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  <c r="AC551" s="87"/>
      <c r="AD551" s="87"/>
    </row>
    <row r="552">
      <c r="A552" s="117"/>
      <c r="B552" s="107"/>
      <c r="C552" s="47"/>
      <c r="D552" s="108"/>
      <c r="E552" s="109"/>
      <c r="F552" s="110"/>
      <c r="G552" s="111"/>
      <c r="H552" s="112"/>
      <c r="I552" s="113"/>
      <c r="J552" s="114"/>
      <c r="K552" s="115"/>
      <c r="L552" s="116"/>
      <c r="M552" s="71"/>
      <c r="N552" s="86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  <c r="AB552" s="87"/>
      <c r="AC552" s="87"/>
      <c r="AD552" s="87"/>
    </row>
    <row r="553">
      <c r="A553" s="117"/>
      <c r="B553" s="107"/>
      <c r="C553" s="47"/>
      <c r="D553" s="108"/>
      <c r="E553" s="109"/>
      <c r="F553" s="110"/>
      <c r="G553" s="111"/>
      <c r="H553" s="112"/>
      <c r="I553" s="113"/>
      <c r="J553" s="114"/>
      <c r="K553" s="115"/>
      <c r="L553" s="116"/>
      <c r="M553" s="71"/>
      <c r="N553" s="86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  <c r="AB553" s="87"/>
      <c r="AC553" s="87"/>
      <c r="AD553" s="87"/>
    </row>
    <row r="554">
      <c r="A554" s="117"/>
      <c r="B554" s="107"/>
      <c r="C554" s="47"/>
      <c r="D554" s="108"/>
      <c r="E554" s="109"/>
      <c r="F554" s="110"/>
      <c r="G554" s="111"/>
      <c r="H554" s="112"/>
      <c r="I554" s="113"/>
      <c r="J554" s="114"/>
      <c r="K554" s="115"/>
      <c r="L554" s="116"/>
      <c r="M554" s="71"/>
      <c r="N554" s="86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  <c r="AB554" s="87"/>
      <c r="AC554" s="87"/>
      <c r="AD554" s="87"/>
    </row>
    <row r="555">
      <c r="A555" s="117"/>
      <c r="B555" s="107"/>
      <c r="C555" s="47"/>
      <c r="D555" s="108"/>
      <c r="E555" s="109"/>
      <c r="F555" s="110"/>
      <c r="G555" s="111"/>
      <c r="H555" s="112"/>
      <c r="I555" s="113"/>
      <c r="J555" s="114"/>
      <c r="K555" s="115"/>
      <c r="L555" s="116"/>
      <c r="M555" s="71"/>
      <c r="N555" s="86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  <c r="AB555" s="87"/>
      <c r="AC555" s="87"/>
      <c r="AD555" s="87"/>
    </row>
    <row r="556">
      <c r="A556" s="117"/>
      <c r="B556" s="107"/>
      <c r="C556" s="47"/>
      <c r="D556" s="108"/>
      <c r="E556" s="109"/>
      <c r="F556" s="110"/>
      <c r="G556" s="111"/>
      <c r="H556" s="112"/>
      <c r="I556" s="113"/>
      <c r="J556" s="114"/>
      <c r="K556" s="115"/>
      <c r="L556" s="116"/>
      <c r="M556" s="71"/>
      <c r="N556" s="86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  <c r="AB556" s="87"/>
      <c r="AC556" s="87"/>
      <c r="AD556" s="87"/>
    </row>
    <row r="557">
      <c r="A557" s="117"/>
      <c r="B557" s="107"/>
      <c r="C557" s="47"/>
      <c r="D557" s="108"/>
      <c r="E557" s="109"/>
      <c r="F557" s="110"/>
      <c r="G557" s="111"/>
      <c r="H557" s="112"/>
      <c r="I557" s="113"/>
      <c r="J557" s="114"/>
      <c r="K557" s="115"/>
      <c r="L557" s="116"/>
      <c r="M557" s="71"/>
      <c r="N557" s="86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  <c r="AB557" s="87"/>
      <c r="AC557" s="87"/>
      <c r="AD557" s="87"/>
    </row>
    <row r="558">
      <c r="A558" s="117"/>
      <c r="B558" s="107"/>
      <c r="C558" s="47"/>
      <c r="D558" s="108"/>
      <c r="E558" s="109"/>
      <c r="F558" s="110"/>
      <c r="G558" s="111"/>
      <c r="H558" s="112"/>
      <c r="I558" s="113"/>
      <c r="J558" s="114"/>
      <c r="K558" s="115"/>
      <c r="L558" s="116"/>
      <c r="M558" s="71"/>
      <c r="N558" s="86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  <c r="AB558" s="87"/>
      <c r="AC558" s="87"/>
      <c r="AD558" s="87"/>
    </row>
    <row r="559">
      <c r="A559" s="117"/>
      <c r="B559" s="107"/>
      <c r="C559" s="47"/>
      <c r="D559" s="108"/>
      <c r="E559" s="109"/>
      <c r="F559" s="110"/>
      <c r="G559" s="111"/>
      <c r="H559" s="112"/>
      <c r="I559" s="113"/>
      <c r="J559" s="114"/>
      <c r="K559" s="115"/>
      <c r="L559" s="116"/>
      <c r="M559" s="71"/>
      <c r="N559" s="86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  <c r="AB559" s="87"/>
      <c r="AC559" s="87"/>
      <c r="AD559" s="87"/>
    </row>
    <row r="560">
      <c r="A560" s="117"/>
      <c r="B560" s="107"/>
      <c r="C560" s="47"/>
      <c r="D560" s="108"/>
      <c r="E560" s="109"/>
      <c r="F560" s="110"/>
      <c r="G560" s="111"/>
      <c r="H560" s="112"/>
      <c r="I560" s="113"/>
      <c r="J560" s="114"/>
      <c r="K560" s="115"/>
      <c r="L560" s="116"/>
      <c r="M560" s="71"/>
      <c r="N560" s="86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  <c r="AB560" s="87"/>
      <c r="AC560" s="87"/>
      <c r="AD560" s="87"/>
    </row>
    <row r="561">
      <c r="A561" s="117"/>
      <c r="B561" s="107"/>
      <c r="C561" s="47"/>
      <c r="D561" s="108"/>
      <c r="E561" s="109"/>
      <c r="F561" s="110"/>
      <c r="G561" s="111"/>
      <c r="H561" s="112"/>
      <c r="I561" s="113"/>
      <c r="J561" s="114"/>
      <c r="K561" s="115"/>
      <c r="L561" s="116"/>
      <c r="M561" s="71"/>
      <c r="N561" s="86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  <c r="AB561" s="87"/>
      <c r="AC561" s="87"/>
      <c r="AD561" s="87"/>
    </row>
    <row r="562">
      <c r="A562" s="117"/>
      <c r="B562" s="107"/>
      <c r="C562" s="47"/>
      <c r="D562" s="108"/>
      <c r="E562" s="109"/>
      <c r="F562" s="110"/>
      <c r="G562" s="111"/>
      <c r="H562" s="112"/>
      <c r="I562" s="113"/>
      <c r="J562" s="114"/>
      <c r="K562" s="115"/>
      <c r="L562" s="116"/>
      <c r="M562" s="71"/>
      <c r="N562" s="86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  <c r="AB562" s="87"/>
      <c r="AC562" s="87"/>
      <c r="AD562" s="87"/>
    </row>
    <row r="563">
      <c r="A563" s="117"/>
      <c r="B563" s="107"/>
      <c r="C563" s="47"/>
      <c r="D563" s="108"/>
      <c r="E563" s="109"/>
      <c r="F563" s="110"/>
      <c r="G563" s="111"/>
      <c r="H563" s="112"/>
      <c r="I563" s="113"/>
      <c r="J563" s="114"/>
      <c r="K563" s="115"/>
      <c r="L563" s="116"/>
      <c r="M563" s="71"/>
      <c r="N563" s="86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  <c r="AB563" s="87"/>
      <c r="AC563" s="87"/>
      <c r="AD563" s="87"/>
    </row>
    <row r="564">
      <c r="A564" s="117"/>
      <c r="B564" s="107"/>
      <c r="C564" s="47"/>
      <c r="D564" s="108"/>
      <c r="E564" s="109"/>
      <c r="F564" s="110"/>
      <c r="G564" s="111"/>
      <c r="H564" s="112"/>
      <c r="I564" s="113"/>
      <c r="J564" s="114"/>
      <c r="K564" s="115"/>
      <c r="L564" s="116"/>
      <c r="M564" s="71"/>
      <c r="N564" s="86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  <c r="AB564" s="87"/>
      <c r="AC564" s="87"/>
      <c r="AD564" s="87"/>
    </row>
    <row r="565">
      <c r="A565" s="117"/>
      <c r="B565" s="107"/>
      <c r="C565" s="47"/>
      <c r="D565" s="108"/>
      <c r="E565" s="109"/>
      <c r="F565" s="110"/>
      <c r="G565" s="111"/>
      <c r="H565" s="112"/>
      <c r="I565" s="113"/>
      <c r="J565" s="114"/>
      <c r="K565" s="115"/>
      <c r="L565" s="116"/>
      <c r="M565" s="71"/>
      <c r="N565" s="86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  <c r="AB565" s="87"/>
      <c r="AC565" s="87"/>
      <c r="AD565" s="87"/>
    </row>
    <row r="566">
      <c r="A566" s="117"/>
      <c r="B566" s="107"/>
      <c r="C566" s="47"/>
      <c r="D566" s="108"/>
      <c r="E566" s="109"/>
      <c r="F566" s="110"/>
      <c r="G566" s="111"/>
      <c r="H566" s="112"/>
      <c r="I566" s="113"/>
      <c r="J566" s="114"/>
      <c r="K566" s="115"/>
      <c r="L566" s="116"/>
      <c r="M566" s="71"/>
      <c r="N566" s="86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  <c r="AB566" s="87"/>
      <c r="AC566" s="87"/>
      <c r="AD566" s="87"/>
    </row>
    <row r="567">
      <c r="A567" s="117"/>
      <c r="B567" s="107"/>
      <c r="C567" s="47"/>
      <c r="D567" s="108"/>
      <c r="E567" s="109"/>
      <c r="F567" s="110"/>
      <c r="G567" s="111"/>
      <c r="H567" s="112"/>
      <c r="I567" s="113"/>
      <c r="J567" s="114"/>
      <c r="K567" s="115"/>
      <c r="L567" s="116"/>
      <c r="M567" s="71"/>
      <c r="N567" s="86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  <c r="AB567" s="87"/>
      <c r="AC567" s="87"/>
      <c r="AD567" s="87"/>
    </row>
    <row r="568">
      <c r="A568" s="117"/>
      <c r="B568" s="107"/>
      <c r="C568" s="47"/>
      <c r="D568" s="108"/>
      <c r="E568" s="109"/>
      <c r="F568" s="110"/>
      <c r="G568" s="111"/>
      <c r="H568" s="112"/>
      <c r="I568" s="113"/>
      <c r="J568" s="114"/>
      <c r="K568" s="115"/>
      <c r="L568" s="116"/>
      <c r="M568" s="71"/>
      <c r="N568" s="86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  <c r="AB568" s="87"/>
      <c r="AC568" s="87"/>
      <c r="AD568" s="87"/>
    </row>
    <row r="569">
      <c r="A569" s="117"/>
      <c r="B569" s="107"/>
      <c r="C569" s="47"/>
      <c r="D569" s="108"/>
      <c r="E569" s="109"/>
      <c r="F569" s="110"/>
      <c r="G569" s="111"/>
      <c r="H569" s="112"/>
      <c r="I569" s="113"/>
      <c r="J569" s="114"/>
      <c r="K569" s="115"/>
      <c r="L569" s="116"/>
      <c r="M569" s="71"/>
      <c r="N569" s="86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  <c r="AB569" s="87"/>
      <c r="AC569" s="87"/>
      <c r="AD569" s="87"/>
    </row>
    <row r="570">
      <c r="A570" s="117"/>
      <c r="B570" s="107"/>
      <c r="C570" s="47"/>
      <c r="D570" s="108"/>
      <c r="E570" s="109"/>
      <c r="F570" s="110"/>
      <c r="G570" s="111"/>
      <c r="H570" s="112"/>
      <c r="I570" s="113"/>
      <c r="J570" s="114"/>
      <c r="K570" s="115"/>
      <c r="L570" s="116"/>
      <c r="M570" s="71"/>
      <c r="N570" s="86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  <c r="AB570" s="87"/>
      <c r="AC570" s="87"/>
      <c r="AD570" s="87"/>
    </row>
    <row r="571">
      <c r="A571" s="117"/>
      <c r="B571" s="107"/>
      <c r="C571" s="47"/>
      <c r="D571" s="108"/>
      <c r="E571" s="109"/>
      <c r="F571" s="110"/>
      <c r="G571" s="111"/>
      <c r="H571" s="112"/>
      <c r="I571" s="113"/>
      <c r="J571" s="114"/>
      <c r="K571" s="115"/>
      <c r="L571" s="116"/>
      <c r="M571" s="71"/>
      <c r="N571" s="86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  <c r="AB571" s="87"/>
      <c r="AC571" s="87"/>
      <c r="AD571" s="87"/>
    </row>
    <row r="572">
      <c r="A572" s="117"/>
      <c r="B572" s="107"/>
      <c r="C572" s="47"/>
      <c r="D572" s="108"/>
      <c r="E572" s="109"/>
      <c r="F572" s="110"/>
      <c r="G572" s="111"/>
      <c r="H572" s="112"/>
      <c r="I572" s="113"/>
      <c r="J572" s="114"/>
      <c r="K572" s="115"/>
      <c r="L572" s="116"/>
      <c r="M572" s="71"/>
      <c r="N572" s="86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  <c r="AB572" s="87"/>
      <c r="AC572" s="87"/>
      <c r="AD572" s="87"/>
    </row>
    <row r="573">
      <c r="A573" s="117"/>
      <c r="B573" s="107"/>
      <c r="C573" s="47"/>
      <c r="D573" s="108"/>
      <c r="E573" s="109"/>
      <c r="F573" s="110"/>
      <c r="G573" s="111"/>
      <c r="H573" s="112"/>
      <c r="I573" s="113"/>
      <c r="J573" s="114"/>
      <c r="K573" s="115"/>
      <c r="L573" s="116"/>
      <c r="M573" s="71"/>
      <c r="N573" s="86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  <c r="AB573" s="87"/>
      <c r="AC573" s="87"/>
      <c r="AD573" s="87"/>
    </row>
    <row r="574">
      <c r="A574" s="117"/>
      <c r="B574" s="107"/>
      <c r="C574" s="47"/>
      <c r="D574" s="108"/>
      <c r="E574" s="109"/>
      <c r="F574" s="110"/>
      <c r="G574" s="111"/>
      <c r="H574" s="112"/>
      <c r="I574" s="113"/>
      <c r="J574" s="114"/>
      <c r="K574" s="115"/>
      <c r="L574" s="116"/>
      <c r="M574" s="71"/>
      <c r="N574" s="86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  <c r="AB574" s="87"/>
      <c r="AC574" s="87"/>
      <c r="AD574" s="87"/>
    </row>
    <row r="575">
      <c r="A575" s="117"/>
      <c r="B575" s="107"/>
      <c r="C575" s="47"/>
      <c r="D575" s="108"/>
      <c r="E575" s="109"/>
      <c r="F575" s="110"/>
      <c r="G575" s="111"/>
      <c r="H575" s="112"/>
      <c r="I575" s="113"/>
      <c r="J575" s="114"/>
      <c r="K575" s="115"/>
      <c r="L575" s="116"/>
      <c r="M575" s="71"/>
      <c r="N575" s="86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  <c r="AB575" s="87"/>
      <c r="AC575" s="87"/>
      <c r="AD575" s="87"/>
    </row>
    <row r="576">
      <c r="A576" s="117"/>
      <c r="B576" s="107"/>
      <c r="C576" s="47"/>
      <c r="D576" s="108"/>
      <c r="E576" s="109"/>
      <c r="F576" s="110"/>
      <c r="G576" s="111"/>
      <c r="H576" s="112"/>
      <c r="I576" s="113"/>
      <c r="J576" s="114"/>
      <c r="K576" s="115"/>
      <c r="L576" s="116"/>
      <c r="M576" s="71"/>
      <c r="N576" s="86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  <c r="AB576" s="87"/>
      <c r="AC576" s="87"/>
      <c r="AD576" s="87"/>
    </row>
    <row r="577">
      <c r="A577" s="117"/>
      <c r="B577" s="107"/>
      <c r="C577" s="47"/>
      <c r="D577" s="108"/>
      <c r="E577" s="109"/>
      <c r="F577" s="110"/>
      <c r="G577" s="111"/>
      <c r="H577" s="112"/>
      <c r="I577" s="113"/>
      <c r="J577" s="114"/>
      <c r="K577" s="115"/>
      <c r="L577" s="116"/>
      <c r="M577" s="71"/>
      <c r="N577" s="86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  <c r="AC577" s="87"/>
      <c r="AD577" s="87"/>
    </row>
    <row r="578">
      <c r="A578" s="117"/>
      <c r="B578" s="107"/>
      <c r="C578" s="47"/>
      <c r="D578" s="108"/>
      <c r="E578" s="109"/>
      <c r="F578" s="110"/>
      <c r="G578" s="111"/>
      <c r="H578" s="112"/>
      <c r="I578" s="113"/>
      <c r="J578" s="114"/>
      <c r="K578" s="115"/>
      <c r="L578" s="116"/>
      <c r="M578" s="71"/>
      <c r="N578" s="86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  <c r="AC578" s="87"/>
      <c r="AD578" s="87"/>
    </row>
    <row r="579">
      <c r="A579" s="117"/>
      <c r="B579" s="107"/>
      <c r="C579" s="47"/>
      <c r="D579" s="108"/>
      <c r="E579" s="109"/>
      <c r="F579" s="110"/>
      <c r="G579" s="111"/>
      <c r="H579" s="112"/>
      <c r="I579" s="113"/>
      <c r="J579" s="114"/>
      <c r="K579" s="115"/>
      <c r="L579" s="116"/>
      <c r="M579" s="71"/>
      <c r="N579" s="86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  <c r="AC579" s="87"/>
      <c r="AD579" s="87"/>
    </row>
    <row r="580">
      <c r="A580" s="117"/>
      <c r="B580" s="107"/>
      <c r="C580" s="47"/>
      <c r="D580" s="108"/>
      <c r="E580" s="109"/>
      <c r="F580" s="110"/>
      <c r="G580" s="111"/>
      <c r="H580" s="112"/>
      <c r="I580" s="113"/>
      <c r="J580" s="114"/>
      <c r="K580" s="115"/>
      <c r="L580" s="116"/>
      <c r="M580" s="71"/>
      <c r="N580" s="86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  <c r="AB580" s="87"/>
      <c r="AC580" s="87"/>
      <c r="AD580" s="87"/>
    </row>
    <row r="581">
      <c r="A581" s="117"/>
      <c r="B581" s="107"/>
      <c r="C581" s="47"/>
      <c r="D581" s="108"/>
      <c r="E581" s="109"/>
      <c r="F581" s="110"/>
      <c r="G581" s="111"/>
      <c r="H581" s="112"/>
      <c r="I581" s="113"/>
      <c r="J581" s="114"/>
      <c r="K581" s="115"/>
      <c r="L581" s="116"/>
      <c r="M581" s="71"/>
      <c r="N581" s="86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  <c r="AC581" s="87"/>
      <c r="AD581" s="87"/>
    </row>
    <row r="582">
      <c r="A582" s="117"/>
      <c r="B582" s="107"/>
      <c r="C582" s="47"/>
      <c r="D582" s="108"/>
      <c r="E582" s="109"/>
      <c r="F582" s="110"/>
      <c r="G582" s="111"/>
      <c r="H582" s="112"/>
      <c r="I582" s="113"/>
      <c r="J582" s="114"/>
      <c r="K582" s="115"/>
      <c r="L582" s="116"/>
      <c r="M582" s="71"/>
      <c r="N582" s="86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  <c r="AB582" s="87"/>
      <c r="AC582" s="87"/>
      <c r="AD582" s="87"/>
    </row>
    <row r="583">
      <c r="A583" s="117"/>
      <c r="B583" s="107"/>
      <c r="C583" s="47"/>
      <c r="D583" s="108"/>
      <c r="E583" s="109"/>
      <c r="F583" s="110"/>
      <c r="G583" s="111"/>
      <c r="H583" s="112"/>
      <c r="I583" s="113"/>
      <c r="J583" s="114"/>
      <c r="K583" s="115"/>
      <c r="L583" s="116"/>
      <c r="M583" s="71"/>
      <c r="N583" s="86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  <c r="AB583" s="87"/>
      <c r="AC583" s="87"/>
      <c r="AD583" s="87"/>
    </row>
    <row r="584">
      <c r="A584" s="117"/>
      <c r="B584" s="107"/>
      <c r="C584" s="47"/>
      <c r="D584" s="108"/>
      <c r="E584" s="109"/>
      <c r="F584" s="110"/>
      <c r="G584" s="111"/>
      <c r="H584" s="112"/>
      <c r="I584" s="113"/>
      <c r="J584" s="114"/>
      <c r="K584" s="115"/>
      <c r="L584" s="116"/>
      <c r="M584" s="71"/>
      <c r="N584" s="86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  <c r="AB584" s="87"/>
      <c r="AC584" s="87"/>
      <c r="AD584" s="87"/>
    </row>
    <row r="585">
      <c r="A585" s="117"/>
      <c r="B585" s="107"/>
      <c r="C585" s="47"/>
      <c r="D585" s="108"/>
      <c r="E585" s="109"/>
      <c r="F585" s="110"/>
      <c r="G585" s="111"/>
      <c r="H585" s="112"/>
      <c r="I585" s="113"/>
      <c r="J585" s="114"/>
      <c r="K585" s="115"/>
      <c r="L585" s="116"/>
      <c r="M585" s="71"/>
      <c r="N585" s="86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  <c r="AC585" s="87"/>
      <c r="AD585" s="87"/>
    </row>
    <row r="586">
      <c r="A586" s="117"/>
      <c r="B586" s="107"/>
      <c r="C586" s="47"/>
      <c r="D586" s="108"/>
      <c r="E586" s="109"/>
      <c r="F586" s="110"/>
      <c r="G586" s="111"/>
      <c r="H586" s="112"/>
      <c r="I586" s="113"/>
      <c r="J586" s="114"/>
      <c r="K586" s="115"/>
      <c r="L586" s="116"/>
      <c r="M586" s="71"/>
      <c r="N586" s="86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  <c r="AB586" s="87"/>
      <c r="AC586" s="87"/>
      <c r="AD586" s="87"/>
    </row>
    <row r="587">
      <c r="A587" s="117"/>
      <c r="B587" s="107"/>
      <c r="C587" s="47"/>
      <c r="D587" s="108"/>
      <c r="E587" s="109"/>
      <c r="F587" s="110"/>
      <c r="G587" s="111"/>
      <c r="H587" s="112"/>
      <c r="I587" s="113"/>
      <c r="J587" s="114"/>
      <c r="K587" s="115"/>
      <c r="L587" s="116"/>
      <c r="M587" s="71"/>
      <c r="N587" s="86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  <c r="AB587" s="87"/>
      <c r="AC587" s="87"/>
      <c r="AD587" s="87"/>
    </row>
    <row r="588">
      <c r="A588" s="117"/>
      <c r="B588" s="107"/>
      <c r="C588" s="47"/>
      <c r="D588" s="108"/>
      <c r="E588" s="109"/>
      <c r="F588" s="110"/>
      <c r="G588" s="111"/>
      <c r="H588" s="112"/>
      <c r="I588" s="113"/>
      <c r="J588" s="114"/>
      <c r="K588" s="115"/>
      <c r="L588" s="116"/>
      <c r="M588" s="71"/>
      <c r="N588" s="86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  <c r="AC588" s="87"/>
      <c r="AD588" s="87"/>
    </row>
    <row r="589">
      <c r="A589" s="117"/>
      <c r="B589" s="107"/>
      <c r="C589" s="47"/>
      <c r="D589" s="108"/>
      <c r="E589" s="109"/>
      <c r="F589" s="110"/>
      <c r="G589" s="111"/>
      <c r="H589" s="112"/>
      <c r="I589" s="113"/>
      <c r="J589" s="114"/>
      <c r="K589" s="115"/>
      <c r="L589" s="116"/>
      <c r="M589" s="71"/>
      <c r="N589" s="86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  <c r="AC589" s="87"/>
      <c r="AD589" s="87"/>
    </row>
    <row r="590">
      <c r="A590" s="117"/>
      <c r="B590" s="107"/>
      <c r="C590" s="47"/>
      <c r="D590" s="108"/>
      <c r="E590" s="109"/>
      <c r="F590" s="110"/>
      <c r="G590" s="111"/>
      <c r="H590" s="112"/>
      <c r="I590" s="113"/>
      <c r="J590" s="114"/>
      <c r="K590" s="115"/>
      <c r="L590" s="116"/>
      <c r="M590" s="71"/>
      <c r="N590" s="86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  <c r="AC590" s="87"/>
      <c r="AD590" s="87"/>
    </row>
    <row r="591">
      <c r="A591" s="117"/>
      <c r="B591" s="107"/>
      <c r="C591" s="47"/>
      <c r="D591" s="108"/>
      <c r="E591" s="109"/>
      <c r="F591" s="110"/>
      <c r="G591" s="111"/>
      <c r="H591" s="112"/>
      <c r="I591" s="113"/>
      <c r="J591" s="114"/>
      <c r="K591" s="115"/>
      <c r="L591" s="116"/>
      <c r="M591" s="71"/>
      <c r="N591" s="86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  <c r="AB591" s="87"/>
      <c r="AC591" s="87"/>
      <c r="AD591" s="87"/>
    </row>
    <row r="592">
      <c r="A592" s="117"/>
      <c r="B592" s="107"/>
      <c r="C592" s="47"/>
      <c r="D592" s="108"/>
      <c r="E592" s="109"/>
      <c r="F592" s="110"/>
      <c r="G592" s="111"/>
      <c r="H592" s="112"/>
      <c r="I592" s="113"/>
      <c r="J592" s="114"/>
      <c r="K592" s="115"/>
      <c r="L592" s="116"/>
      <c r="M592" s="71"/>
      <c r="N592" s="86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  <c r="AB592" s="87"/>
      <c r="AC592" s="87"/>
      <c r="AD592" s="87"/>
    </row>
    <row r="593">
      <c r="A593" s="117"/>
      <c r="B593" s="107"/>
      <c r="C593" s="47"/>
      <c r="D593" s="108"/>
      <c r="E593" s="109"/>
      <c r="F593" s="110"/>
      <c r="G593" s="111"/>
      <c r="H593" s="112"/>
      <c r="I593" s="113"/>
      <c r="J593" s="114"/>
      <c r="K593" s="115"/>
      <c r="L593" s="116"/>
      <c r="M593" s="71"/>
      <c r="N593" s="86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  <c r="AB593" s="87"/>
      <c r="AC593" s="87"/>
      <c r="AD593" s="87"/>
    </row>
    <row r="594">
      <c r="A594" s="117"/>
      <c r="B594" s="107"/>
      <c r="C594" s="47"/>
      <c r="D594" s="108"/>
      <c r="E594" s="109"/>
      <c r="F594" s="110"/>
      <c r="G594" s="111"/>
      <c r="H594" s="112"/>
      <c r="I594" s="113"/>
      <c r="J594" s="114"/>
      <c r="K594" s="115"/>
      <c r="L594" s="116"/>
      <c r="M594" s="71"/>
      <c r="N594" s="86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  <c r="AB594" s="87"/>
      <c r="AC594" s="87"/>
      <c r="AD594" s="87"/>
    </row>
    <row r="595">
      <c r="A595" s="117"/>
      <c r="B595" s="107"/>
      <c r="C595" s="47"/>
      <c r="D595" s="108"/>
      <c r="E595" s="109"/>
      <c r="F595" s="110"/>
      <c r="G595" s="111"/>
      <c r="H595" s="112"/>
      <c r="I595" s="113"/>
      <c r="J595" s="114"/>
      <c r="K595" s="115"/>
      <c r="L595" s="116"/>
      <c r="M595" s="71"/>
      <c r="N595" s="86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  <c r="AB595" s="87"/>
      <c r="AC595" s="87"/>
      <c r="AD595" s="87"/>
    </row>
    <row r="596">
      <c r="A596" s="117"/>
      <c r="B596" s="107"/>
      <c r="C596" s="47"/>
      <c r="D596" s="108"/>
      <c r="E596" s="109"/>
      <c r="F596" s="110"/>
      <c r="G596" s="111"/>
      <c r="H596" s="112"/>
      <c r="I596" s="113"/>
      <c r="J596" s="114"/>
      <c r="K596" s="115"/>
      <c r="L596" s="116"/>
      <c r="M596" s="71"/>
      <c r="N596" s="86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  <c r="AB596" s="87"/>
      <c r="AC596" s="87"/>
      <c r="AD596" s="87"/>
    </row>
    <row r="597">
      <c r="A597" s="117"/>
      <c r="B597" s="107"/>
      <c r="C597" s="47"/>
      <c r="D597" s="108"/>
      <c r="E597" s="109"/>
      <c r="F597" s="110"/>
      <c r="G597" s="111"/>
      <c r="H597" s="112"/>
      <c r="I597" s="113"/>
      <c r="J597" s="114"/>
      <c r="K597" s="115"/>
      <c r="L597" s="116"/>
      <c r="M597" s="71"/>
      <c r="N597" s="86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  <c r="AB597" s="87"/>
      <c r="AC597" s="87"/>
      <c r="AD597" s="87"/>
    </row>
    <row r="598">
      <c r="A598" s="117"/>
      <c r="B598" s="107"/>
      <c r="C598" s="47"/>
      <c r="D598" s="108"/>
      <c r="E598" s="109"/>
      <c r="F598" s="110"/>
      <c r="G598" s="111"/>
      <c r="H598" s="112"/>
      <c r="I598" s="113"/>
      <c r="J598" s="114"/>
      <c r="K598" s="115"/>
      <c r="L598" s="116"/>
      <c r="M598" s="71"/>
      <c r="N598" s="86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  <c r="AB598" s="87"/>
      <c r="AC598" s="87"/>
      <c r="AD598" s="87"/>
    </row>
    <row r="599">
      <c r="A599" s="117"/>
      <c r="B599" s="107"/>
      <c r="C599" s="47"/>
      <c r="D599" s="108"/>
      <c r="E599" s="109"/>
      <c r="F599" s="110"/>
      <c r="G599" s="111"/>
      <c r="H599" s="112"/>
      <c r="I599" s="113"/>
      <c r="J599" s="114"/>
      <c r="K599" s="115"/>
      <c r="L599" s="116"/>
      <c r="M599" s="71"/>
      <c r="N599" s="86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  <c r="AB599" s="87"/>
      <c r="AC599" s="87"/>
      <c r="AD599" s="87"/>
    </row>
    <row r="600">
      <c r="A600" s="117"/>
      <c r="B600" s="107"/>
      <c r="C600" s="47"/>
      <c r="D600" s="108"/>
      <c r="E600" s="109"/>
      <c r="F600" s="110"/>
      <c r="G600" s="111"/>
      <c r="H600" s="112"/>
      <c r="I600" s="113"/>
      <c r="J600" s="114"/>
      <c r="K600" s="115"/>
      <c r="L600" s="116"/>
      <c r="M600" s="71"/>
      <c r="N600" s="86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  <c r="AB600" s="87"/>
      <c r="AC600" s="87"/>
      <c r="AD600" s="87"/>
    </row>
    <row r="601">
      <c r="A601" s="117"/>
      <c r="B601" s="107"/>
      <c r="C601" s="47"/>
      <c r="D601" s="108"/>
      <c r="E601" s="109"/>
      <c r="F601" s="110"/>
      <c r="G601" s="111"/>
      <c r="H601" s="112"/>
      <c r="I601" s="113"/>
      <c r="J601" s="114"/>
      <c r="K601" s="115"/>
      <c r="L601" s="116"/>
      <c r="M601" s="71"/>
      <c r="N601" s="86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  <c r="AB601" s="87"/>
      <c r="AC601" s="87"/>
      <c r="AD601" s="87"/>
    </row>
    <row r="602">
      <c r="A602" s="117"/>
      <c r="B602" s="107"/>
      <c r="C602" s="47"/>
      <c r="D602" s="108"/>
      <c r="E602" s="109"/>
      <c r="F602" s="110"/>
      <c r="G602" s="111"/>
      <c r="H602" s="112"/>
      <c r="I602" s="113"/>
      <c r="J602" s="114"/>
      <c r="K602" s="115"/>
      <c r="L602" s="116"/>
      <c r="M602" s="71"/>
      <c r="N602" s="86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  <c r="AB602" s="87"/>
      <c r="AC602" s="87"/>
      <c r="AD602" s="87"/>
    </row>
    <row r="603">
      <c r="A603" s="117"/>
      <c r="B603" s="107"/>
      <c r="C603" s="47"/>
      <c r="D603" s="108"/>
      <c r="E603" s="109"/>
      <c r="F603" s="110"/>
      <c r="G603" s="111"/>
      <c r="H603" s="112"/>
      <c r="I603" s="113"/>
      <c r="J603" s="114"/>
      <c r="K603" s="115"/>
      <c r="L603" s="116"/>
      <c r="M603" s="71"/>
      <c r="N603" s="86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  <c r="AB603" s="87"/>
      <c r="AC603" s="87"/>
      <c r="AD603" s="87"/>
    </row>
    <row r="604">
      <c r="A604" s="117"/>
      <c r="B604" s="107"/>
      <c r="C604" s="47"/>
      <c r="D604" s="108"/>
      <c r="E604" s="109"/>
      <c r="F604" s="110"/>
      <c r="G604" s="111"/>
      <c r="H604" s="112"/>
      <c r="I604" s="113"/>
      <c r="J604" s="114"/>
      <c r="K604" s="115"/>
      <c r="L604" s="116"/>
      <c r="M604" s="71"/>
      <c r="N604" s="86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  <c r="AC604" s="87"/>
      <c r="AD604" s="87"/>
    </row>
    <row r="605">
      <c r="A605" s="117"/>
      <c r="B605" s="107"/>
      <c r="C605" s="47"/>
      <c r="D605" s="108"/>
      <c r="E605" s="109"/>
      <c r="F605" s="110"/>
      <c r="G605" s="111"/>
      <c r="H605" s="112"/>
      <c r="I605" s="113"/>
      <c r="J605" s="114"/>
      <c r="K605" s="115"/>
      <c r="L605" s="116"/>
      <c r="M605" s="71"/>
      <c r="N605" s="86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  <c r="AB605" s="87"/>
      <c r="AC605" s="87"/>
      <c r="AD605" s="87"/>
    </row>
    <row r="606">
      <c r="A606" s="117"/>
      <c r="B606" s="107"/>
      <c r="C606" s="47"/>
      <c r="D606" s="108"/>
      <c r="E606" s="109"/>
      <c r="F606" s="110"/>
      <c r="G606" s="111"/>
      <c r="H606" s="112"/>
      <c r="I606" s="113"/>
      <c r="J606" s="114"/>
      <c r="K606" s="115"/>
      <c r="L606" s="116"/>
      <c r="M606" s="71"/>
      <c r="N606" s="86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  <c r="AB606" s="87"/>
      <c r="AC606" s="87"/>
      <c r="AD606" s="87"/>
    </row>
    <row r="607">
      <c r="A607" s="117"/>
      <c r="B607" s="107"/>
      <c r="C607" s="47"/>
      <c r="D607" s="108"/>
      <c r="E607" s="109"/>
      <c r="F607" s="110"/>
      <c r="G607" s="111"/>
      <c r="H607" s="112"/>
      <c r="I607" s="113"/>
      <c r="J607" s="114"/>
      <c r="K607" s="115"/>
      <c r="L607" s="116"/>
      <c r="M607" s="71"/>
      <c r="N607" s="86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  <c r="AC607" s="87"/>
      <c r="AD607" s="87"/>
    </row>
    <row r="608">
      <c r="A608" s="117"/>
      <c r="B608" s="107"/>
      <c r="C608" s="47"/>
      <c r="D608" s="108"/>
      <c r="E608" s="109"/>
      <c r="F608" s="110"/>
      <c r="G608" s="111"/>
      <c r="H608" s="112"/>
      <c r="I608" s="113"/>
      <c r="J608" s="114"/>
      <c r="K608" s="115"/>
      <c r="L608" s="116"/>
      <c r="M608" s="71"/>
      <c r="N608" s="86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  <c r="AB608" s="87"/>
      <c r="AC608" s="87"/>
      <c r="AD608" s="87"/>
    </row>
    <row r="609">
      <c r="A609" s="117"/>
      <c r="B609" s="107"/>
      <c r="C609" s="47"/>
      <c r="D609" s="108"/>
      <c r="E609" s="109"/>
      <c r="F609" s="110"/>
      <c r="G609" s="111"/>
      <c r="H609" s="112"/>
      <c r="I609" s="113"/>
      <c r="J609" s="114"/>
      <c r="K609" s="115"/>
      <c r="L609" s="116"/>
      <c r="M609" s="71"/>
      <c r="N609" s="86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  <c r="AB609" s="87"/>
      <c r="AC609" s="87"/>
      <c r="AD609" s="87"/>
    </row>
    <row r="610">
      <c r="A610" s="117"/>
      <c r="B610" s="107"/>
      <c r="C610" s="47"/>
      <c r="D610" s="108"/>
      <c r="E610" s="109"/>
      <c r="F610" s="110"/>
      <c r="G610" s="111"/>
      <c r="H610" s="112"/>
      <c r="I610" s="113"/>
      <c r="J610" s="114"/>
      <c r="K610" s="115"/>
      <c r="L610" s="116"/>
      <c r="M610" s="71"/>
      <c r="N610" s="86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  <c r="AB610" s="87"/>
      <c r="AC610" s="87"/>
      <c r="AD610" s="87"/>
    </row>
    <row r="611">
      <c r="A611" s="117"/>
      <c r="B611" s="107"/>
      <c r="C611" s="47"/>
      <c r="D611" s="108"/>
      <c r="E611" s="109"/>
      <c r="F611" s="110"/>
      <c r="G611" s="111"/>
      <c r="H611" s="112"/>
      <c r="I611" s="113"/>
      <c r="J611" s="114"/>
      <c r="K611" s="115"/>
      <c r="L611" s="116"/>
      <c r="M611" s="71"/>
      <c r="N611" s="86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  <c r="AB611" s="87"/>
      <c r="AC611" s="87"/>
      <c r="AD611" s="87"/>
    </row>
    <row r="612">
      <c r="A612" s="117"/>
      <c r="B612" s="107"/>
      <c r="C612" s="47"/>
      <c r="D612" s="108"/>
      <c r="E612" s="109"/>
      <c r="F612" s="110"/>
      <c r="G612" s="111"/>
      <c r="H612" s="112"/>
      <c r="I612" s="113"/>
      <c r="J612" s="114"/>
      <c r="K612" s="115"/>
      <c r="L612" s="116"/>
      <c r="M612" s="71"/>
      <c r="N612" s="86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  <c r="AB612" s="87"/>
      <c r="AC612" s="87"/>
      <c r="AD612" s="87"/>
    </row>
    <row r="613">
      <c r="A613" s="117"/>
      <c r="B613" s="107"/>
      <c r="C613" s="47"/>
      <c r="D613" s="108"/>
      <c r="E613" s="109"/>
      <c r="F613" s="110"/>
      <c r="G613" s="111"/>
      <c r="H613" s="112"/>
      <c r="I613" s="113"/>
      <c r="J613" s="114"/>
      <c r="K613" s="115"/>
      <c r="L613" s="116"/>
      <c r="M613" s="71"/>
      <c r="N613" s="86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  <c r="AB613" s="87"/>
      <c r="AC613" s="87"/>
      <c r="AD613" s="87"/>
    </row>
    <row r="614">
      <c r="A614" s="117"/>
      <c r="B614" s="107"/>
      <c r="C614" s="47"/>
      <c r="D614" s="108"/>
      <c r="E614" s="109"/>
      <c r="F614" s="110"/>
      <c r="G614" s="111"/>
      <c r="H614" s="112"/>
      <c r="I614" s="113"/>
      <c r="J614" s="114"/>
      <c r="K614" s="115"/>
      <c r="L614" s="116"/>
      <c r="M614" s="71"/>
      <c r="N614" s="86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  <c r="AC614" s="87"/>
      <c r="AD614" s="87"/>
    </row>
    <row r="615">
      <c r="A615" s="117"/>
      <c r="B615" s="107"/>
      <c r="C615" s="47"/>
      <c r="D615" s="108"/>
      <c r="E615" s="109"/>
      <c r="F615" s="110"/>
      <c r="G615" s="111"/>
      <c r="H615" s="112"/>
      <c r="I615" s="113"/>
      <c r="J615" s="114"/>
      <c r="K615" s="115"/>
      <c r="L615" s="116"/>
      <c r="M615" s="71"/>
      <c r="N615" s="86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  <c r="AB615" s="87"/>
      <c r="AC615" s="87"/>
      <c r="AD615" s="87"/>
    </row>
    <row r="616">
      <c r="A616" s="117"/>
      <c r="B616" s="107"/>
      <c r="C616" s="47"/>
      <c r="D616" s="108"/>
      <c r="E616" s="109"/>
      <c r="F616" s="110"/>
      <c r="G616" s="111"/>
      <c r="H616" s="112"/>
      <c r="I616" s="113"/>
      <c r="J616" s="114"/>
      <c r="K616" s="115"/>
      <c r="L616" s="116"/>
      <c r="M616" s="71"/>
      <c r="N616" s="86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  <c r="AB616" s="87"/>
      <c r="AC616" s="87"/>
      <c r="AD616" s="87"/>
    </row>
    <row r="617">
      <c r="A617" s="117"/>
      <c r="B617" s="107"/>
      <c r="C617" s="47"/>
      <c r="D617" s="108"/>
      <c r="E617" s="109"/>
      <c r="F617" s="110"/>
      <c r="G617" s="111"/>
      <c r="H617" s="112"/>
      <c r="I617" s="113"/>
      <c r="J617" s="114"/>
      <c r="K617" s="115"/>
      <c r="L617" s="116"/>
      <c r="M617" s="71"/>
      <c r="N617" s="86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  <c r="AB617" s="87"/>
      <c r="AC617" s="87"/>
      <c r="AD617" s="87"/>
    </row>
    <row r="618">
      <c r="A618" s="117"/>
      <c r="B618" s="107"/>
      <c r="C618" s="47"/>
      <c r="D618" s="108"/>
      <c r="E618" s="109"/>
      <c r="F618" s="110"/>
      <c r="G618" s="111"/>
      <c r="H618" s="112"/>
      <c r="I618" s="113"/>
      <c r="J618" s="114"/>
      <c r="K618" s="115"/>
      <c r="L618" s="116"/>
      <c r="M618" s="71"/>
      <c r="N618" s="86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  <c r="AB618" s="87"/>
      <c r="AC618" s="87"/>
      <c r="AD618" s="87"/>
    </row>
    <row r="619">
      <c r="A619" s="117"/>
      <c r="B619" s="107"/>
      <c r="C619" s="47"/>
      <c r="D619" s="108"/>
      <c r="E619" s="109"/>
      <c r="F619" s="110"/>
      <c r="G619" s="111"/>
      <c r="H619" s="112"/>
      <c r="I619" s="113"/>
      <c r="J619" s="114"/>
      <c r="K619" s="115"/>
      <c r="L619" s="116"/>
      <c r="M619" s="71"/>
      <c r="N619" s="86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87"/>
      <c r="AC619" s="87"/>
      <c r="AD619" s="87"/>
    </row>
    <row r="620">
      <c r="A620" s="117"/>
      <c r="B620" s="107"/>
      <c r="C620" s="47"/>
      <c r="D620" s="108"/>
      <c r="E620" s="109"/>
      <c r="F620" s="110"/>
      <c r="G620" s="111"/>
      <c r="H620" s="112"/>
      <c r="I620" s="113"/>
      <c r="J620" s="114"/>
      <c r="K620" s="115"/>
      <c r="L620" s="116"/>
      <c r="M620" s="71"/>
      <c r="N620" s="86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  <c r="AB620" s="87"/>
      <c r="AC620" s="87"/>
      <c r="AD620" s="87"/>
    </row>
    <row r="621">
      <c r="A621" s="117"/>
      <c r="B621" s="107"/>
      <c r="C621" s="47"/>
      <c r="D621" s="108"/>
      <c r="E621" s="109"/>
      <c r="F621" s="110"/>
      <c r="G621" s="111"/>
      <c r="H621" s="112"/>
      <c r="I621" s="113"/>
      <c r="J621" s="114"/>
      <c r="K621" s="115"/>
      <c r="L621" s="116"/>
      <c r="M621" s="71"/>
      <c r="N621" s="86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  <c r="AB621" s="87"/>
      <c r="AC621" s="87"/>
      <c r="AD621" s="87"/>
    </row>
    <row r="622">
      <c r="A622" s="117"/>
      <c r="B622" s="107"/>
      <c r="C622" s="47"/>
      <c r="D622" s="108"/>
      <c r="E622" s="109"/>
      <c r="F622" s="110"/>
      <c r="G622" s="111"/>
      <c r="H622" s="112"/>
      <c r="I622" s="113"/>
      <c r="J622" s="114"/>
      <c r="K622" s="115"/>
      <c r="L622" s="116"/>
      <c r="M622" s="71"/>
      <c r="N622" s="86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  <c r="AB622" s="87"/>
      <c r="AC622" s="87"/>
      <c r="AD622" s="87"/>
    </row>
    <row r="623">
      <c r="A623" s="117"/>
      <c r="B623" s="107"/>
      <c r="C623" s="47"/>
      <c r="D623" s="108"/>
      <c r="E623" s="109"/>
      <c r="F623" s="110"/>
      <c r="G623" s="111"/>
      <c r="H623" s="112"/>
      <c r="I623" s="113"/>
      <c r="J623" s="114"/>
      <c r="K623" s="115"/>
      <c r="L623" s="116"/>
      <c r="M623" s="71"/>
      <c r="N623" s="86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  <c r="AB623" s="87"/>
      <c r="AC623" s="87"/>
      <c r="AD623" s="87"/>
    </row>
    <row r="624">
      <c r="A624" s="117"/>
      <c r="B624" s="107"/>
      <c r="C624" s="47"/>
      <c r="D624" s="108"/>
      <c r="E624" s="109"/>
      <c r="F624" s="110"/>
      <c r="G624" s="111"/>
      <c r="H624" s="112"/>
      <c r="I624" s="113"/>
      <c r="J624" s="114"/>
      <c r="K624" s="115"/>
      <c r="L624" s="116"/>
      <c r="M624" s="71"/>
      <c r="N624" s="86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  <c r="AB624" s="87"/>
      <c r="AC624" s="87"/>
      <c r="AD624" s="87"/>
    </row>
    <row r="625">
      <c r="A625" s="117"/>
      <c r="B625" s="107"/>
      <c r="C625" s="47"/>
      <c r="D625" s="108"/>
      <c r="E625" s="109"/>
      <c r="F625" s="110"/>
      <c r="G625" s="111"/>
      <c r="H625" s="112"/>
      <c r="I625" s="113"/>
      <c r="J625" s="114"/>
      <c r="K625" s="115"/>
      <c r="L625" s="116"/>
      <c r="M625" s="71"/>
      <c r="N625" s="86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  <c r="AB625" s="87"/>
      <c r="AC625" s="87"/>
      <c r="AD625" s="87"/>
    </row>
    <row r="626">
      <c r="A626" s="117"/>
      <c r="B626" s="107"/>
      <c r="C626" s="47"/>
      <c r="D626" s="108"/>
      <c r="E626" s="109"/>
      <c r="F626" s="110"/>
      <c r="G626" s="111"/>
      <c r="H626" s="112"/>
      <c r="I626" s="113"/>
      <c r="J626" s="114"/>
      <c r="K626" s="115"/>
      <c r="L626" s="116"/>
      <c r="M626" s="71"/>
      <c r="N626" s="86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  <c r="AB626" s="87"/>
      <c r="AC626" s="87"/>
      <c r="AD626" s="87"/>
    </row>
    <row r="627">
      <c r="A627" s="117"/>
      <c r="B627" s="107"/>
      <c r="C627" s="47"/>
      <c r="D627" s="108"/>
      <c r="E627" s="109"/>
      <c r="F627" s="110"/>
      <c r="G627" s="111"/>
      <c r="H627" s="112"/>
      <c r="I627" s="113"/>
      <c r="J627" s="114"/>
      <c r="K627" s="115"/>
      <c r="L627" s="116"/>
      <c r="M627" s="71"/>
      <c r="N627" s="86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  <c r="AB627" s="87"/>
      <c r="AC627" s="87"/>
      <c r="AD627" s="87"/>
    </row>
    <row r="628">
      <c r="A628" s="117"/>
      <c r="B628" s="107"/>
      <c r="C628" s="47"/>
      <c r="D628" s="108"/>
      <c r="E628" s="109"/>
      <c r="F628" s="110"/>
      <c r="G628" s="111"/>
      <c r="H628" s="112"/>
      <c r="I628" s="113"/>
      <c r="J628" s="114"/>
      <c r="K628" s="115"/>
      <c r="L628" s="116"/>
      <c r="M628" s="71"/>
      <c r="N628" s="86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  <c r="AB628" s="87"/>
      <c r="AC628" s="87"/>
      <c r="AD628" s="87"/>
    </row>
    <row r="629">
      <c r="A629" s="117"/>
      <c r="B629" s="107"/>
      <c r="C629" s="47"/>
      <c r="D629" s="108"/>
      <c r="E629" s="109"/>
      <c r="F629" s="110"/>
      <c r="G629" s="111"/>
      <c r="H629" s="112"/>
      <c r="I629" s="113"/>
      <c r="J629" s="114"/>
      <c r="K629" s="115"/>
      <c r="L629" s="116"/>
      <c r="M629" s="71"/>
      <c r="N629" s="86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  <c r="AB629" s="87"/>
      <c r="AC629" s="87"/>
      <c r="AD629" s="87"/>
    </row>
    <row r="630">
      <c r="A630" s="117"/>
      <c r="B630" s="107"/>
      <c r="C630" s="47"/>
      <c r="D630" s="108"/>
      <c r="E630" s="109"/>
      <c r="F630" s="110"/>
      <c r="G630" s="111"/>
      <c r="H630" s="112"/>
      <c r="I630" s="113"/>
      <c r="J630" s="114"/>
      <c r="K630" s="115"/>
      <c r="L630" s="116"/>
      <c r="M630" s="71"/>
      <c r="N630" s="86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  <c r="AB630" s="87"/>
      <c r="AC630" s="87"/>
      <c r="AD630" s="87"/>
    </row>
    <row r="631">
      <c r="A631" s="117"/>
      <c r="B631" s="107"/>
      <c r="C631" s="47"/>
      <c r="D631" s="108"/>
      <c r="E631" s="109"/>
      <c r="F631" s="110"/>
      <c r="G631" s="111"/>
      <c r="H631" s="112"/>
      <c r="I631" s="113"/>
      <c r="J631" s="114"/>
      <c r="K631" s="115"/>
      <c r="L631" s="116"/>
      <c r="M631" s="71"/>
      <c r="N631" s="86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  <c r="AB631" s="87"/>
      <c r="AC631" s="87"/>
      <c r="AD631" s="87"/>
    </row>
    <row r="632">
      <c r="A632" s="117"/>
      <c r="B632" s="107"/>
      <c r="C632" s="47"/>
      <c r="D632" s="108"/>
      <c r="E632" s="109"/>
      <c r="F632" s="110"/>
      <c r="G632" s="111"/>
      <c r="H632" s="112"/>
      <c r="I632" s="113"/>
      <c r="J632" s="114"/>
      <c r="K632" s="115"/>
      <c r="L632" s="116"/>
      <c r="M632" s="71"/>
      <c r="N632" s="86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  <c r="AB632" s="87"/>
      <c r="AC632" s="87"/>
      <c r="AD632" s="87"/>
    </row>
    <row r="633">
      <c r="A633" s="117"/>
      <c r="B633" s="107"/>
      <c r="C633" s="47"/>
      <c r="D633" s="108"/>
      <c r="E633" s="109"/>
      <c r="F633" s="110"/>
      <c r="G633" s="111"/>
      <c r="H633" s="112"/>
      <c r="I633" s="113"/>
      <c r="J633" s="114"/>
      <c r="K633" s="115"/>
      <c r="L633" s="116"/>
      <c r="M633" s="71"/>
      <c r="N633" s="86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  <c r="AB633" s="87"/>
      <c r="AC633" s="87"/>
      <c r="AD633" s="87"/>
    </row>
    <row r="634">
      <c r="A634" s="117"/>
      <c r="B634" s="107"/>
      <c r="C634" s="47"/>
      <c r="D634" s="108"/>
      <c r="E634" s="109"/>
      <c r="F634" s="110"/>
      <c r="G634" s="111"/>
      <c r="H634" s="112"/>
      <c r="I634" s="113"/>
      <c r="J634" s="114"/>
      <c r="K634" s="115"/>
      <c r="L634" s="116"/>
      <c r="M634" s="71"/>
      <c r="N634" s="86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  <c r="AB634" s="87"/>
      <c r="AC634" s="87"/>
      <c r="AD634" s="87"/>
    </row>
    <row r="635">
      <c r="A635" s="117"/>
      <c r="B635" s="107"/>
      <c r="C635" s="47"/>
      <c r="D635" s="108"/>
      <c r="E635" s="109"/>
      <c r="F635" s="110"/>
      <c r="G635" s="111"/>
      <c r="H635" s="112"/>
      <c r="I635" s="113"/>
      <c r="J635" s="114"/>
      <c r="K635" s="115"/>
      <c r="L635" s="116"/>
      <c r="M635" s="71"/>
      <c r="N635" s="86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  <c r="AB635" s="87"/>
      <c r="AC635" s="87"/>
      <c r="AD635" s="87"/>
    </row>
    <row r="636">
      <c r="A636" s="117"/>
      <c r="B636" s="107"/>
      <c r="C636" s="47"/>
      <c r="D636" s="108"/>
      <c r="E636" s="109"/>
      <c r="F636" s="110"/>
      <c r="G636" s="111"/>
      <c r="H636" s="112"/>
      <c r="I636" s="113"/>
      <c r="J636" s="114"/>
      <c r="K636" s="115"/>
      <c r="L636" s="116"/>
      <c r="M636" s="71"/>
      <c r="N636" s="86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  <c r="AB636" s="87"/>
      <c r="AC636" s="87"/>
      <c r="AD636" s="87"/>
    </row>
    <row r="637">
      <c r="A637" s="117"/>
      <c r="B637" s="107"/>
      <c r="C637" s="47"/>
      <c r="D637" s="108"/>
      <c r="E637" s="109"/>
      <c r="F637" s="110"/>
      <c r="G637" s="111"/>
      <c r="H637" s="112"/>
      <c r="I637" s="113"/>
      <c r="J637" s="114"/>
      <c r="K637" s="115"/>
      <c r="L637" s="116"/>
      <c r="M637" s="71"/>
      <c r="N637" s="86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  <c r="AB637" s="87"/>
      <c r="AC637" s="87"/>
      <c r="AD637" s="87"/>
    </row>
    <row r="638">
      <c r="A638" s="117"/>
      <c r="B638" s="107"/>
      <c r="C638" s="47"/>
      <c r="D638" s="108"/>
      <c r="E638" s="109"/>
      <c r="F638" s="110"/>
      <c r="G638" s="111"/>
      <c r="H638" s="112"/>
      <c r="I638" s="113"/>
      <c r="J638" s="114"/>
      <c r="K638" s="115"/>
      <c r="L638" s="116"/>
      <c r="M638" s="71"/>
      <c r="N638" s="86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  <c r="AB638" s="87"/>
      <c r="AC638" s="87"/>
      <c r="AD638" s="87"/>
    </row>
    <row r="639">
      <c r="A639" s="117"/>
      <c r="B639" s="107"/>
      <c r="C639" s="47"/>
      <c r="D639" s="108"/>
      <c r="E639" s="109"/>
      <c r="F639" s="110"/>
      <c r="G639" s="111"/>
      <c r="H639" s="112"/>
      <c r="I639" s="113"/>
      <c r="J639" s="114"/>
      <c r="K639" s="115"/>
      <c r="L639" s="116"/>
      <c r="M639" s="71"/>
      <c r="N639" s="86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  <c r="AC639" s="87"/>
      <c r="AD639" s="87"/>
    </row>
    <row r="640">
      <c r="A640" s="117"/>
      <c r="B640" s="107"/>
      <c r="C640" s="47"/>
      <c r="D640" s="108"/>
      <c r="E640" s="109"/>
      <c r="F640" s="110"/>
      <c r="G640" s="111"/>
      <c r="H640" s="112"/>
      <c r="I640" s="113"/>
      <c r="J640" s="114"/>
      <c r="K640" s="115"/>
      <c r="L640" s="116"/>
      <c r="M640" s="71"/>
      <c r="N640" s="86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  <c r="AB640" s="87"/>
      <c r="AC640" s="87"/>
      <c r="AD640" s="87"/>
    </row>
    <row r="641">
      <c r="A641" s="117"/>
      <c r="B641" s="107"/>
      <c r="C641" s="47"/>
      <c r="D641" s="108"/>
      <c r="E641" s="109"/>
      <c r="F641" s="110"/>
      <c r="G641" s="111"/>
      <c r="H641" s="112"/>
      <c r="I641" s="113"/>
      <c r="J641" s="114"/>
      <c r="K641" s="115"/>
      <c r="L641" s="116"/>
      <c r="M641" s="71"/>
      <c r="N641" s="86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  <c r="AB641" s="87"/>
      <c r="AC641" s="87"/>
      <c r="AD641" s="87"/>
    </row>
    <row r="642">
      <c r="A642" s="117"/>
      <c r="B642" s="107"/>
      <c r="C642" s="47"/>
      <c r="D642" s="108"/>
      <c r="E642" s="109"/>
      <c r="F642" s="110"/>
      <c r="G642" s="111"/>
      <c r="H642" s="112"/>
      <c r="I642" s="113"/>
      <c r="J642" s="114"/>
      <c r="K642" s="115"/>
      <c r="L642" s="116"/>
      <c r="M642" s="71"/>
      <c r="N642" s="86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  <c r="AC642" s="87"/>
      <c r="AD642" s="87"/>
    </row>
    <row r="643">
      <c r="A643" s="117"/>
      <c r="B643" s="107"/>
      <c r="C643" s="47"/>
      <c r="D643" s="108"/>
      <c r="E643" s="109"/>
      <c r="F643" s="110"/>
      <c r="G643" s="111"/>
      <c r="H643" s="112"/>
      <c r="I643" s="113"/>
      <c r="J643" s="114"/>
      <c r="K643" s="115"/>
      <c r="L643" s="116"/>
      <c r="M643" s="71"/>
      <c r="N643" s="86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  <c r="AC643" s="87"/>
      <c r="AD643" s="87"/>
    </row>
    <row r="644">
      <c r="A644" s="117"/>
      <c r="B644" s="107"/>
      <c r="C644" s="47"/>
      <c r="D644" s="108"/>
      <c r="E644" s="109"/>
      <c r="F644" s="110"/>
      <c r="G644" s="111"/>
      <c r="H644" s="112"/>
      <c r="I644" s="113"/>
      <c r="J644" s="114"/>
      <c r="K644" s="115"/>
      <c r="L644" s="116"/>
      <c r="M644" s="71"/>
      <c r="N644" s="86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  <c r="AB644" s="87"/>
      <c r="AC644" s="87"/>
      <c r="AD644" s="87"/>
    </row>
    <row r="645">
      <c r="A645" s="117"/>
      <c r="B645" s="107"/>
      <c r="C645" s="47"/>
      <c r="D645" s="108"/>
      <c r="E645" s="109"/>
      <c r="F645" s="110"/>
      <c r="G645" s="111"/>
      <c r="H645" s="112"/>
      <c r="I645" s="113"/>
      <c r="J645" s="114"/>
      <c r="K645" s="115"/>
      <c r="L645" s="116"/>
      <c r="M645" s="71"/>
      <c r="N645" s="86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  <c r="AC645" s="87"/>
      <c r="AD645" s="87"/>
    </row>
    <row r="646">
      <c r="A646" s="117"/>
      <c r="B646" s="107"/>
      <c r="C646" s="47"/>
      <c r="D646" s="108"/>
      <c r="E646" s="109"/>
      <c r="F646" s="110"/>
      <c r="G646" s="111"/>
      <c r="H646" s="112"/>
      <c r="I646" s="113"/>
      <c r="J646" s="114"/>
      <c r="K646" s="115"/>
      <c r="L646" s="116"/>
      <c r="M646" s="71"/>
      <c r="N646" s="86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  <c r="AC646" s="87"/>
      <c r="AD646" s="87"/>
    </row>
    <row r="647">
      <c r="A647" s="117"/>
      <c r="B647" s="107"/>
      <c r="C647" s="47"/>
      <c r="D647" s="108"/>
      <c r="E647" s="109"/>
      <c r="F647" s="110"/>
      <c r="G647" s="111"/>
      <c r="H647" s="112"/>
      <c r="I647" s="113"/>
      <c r="J647" s="114"/>
      <c r="K647" s="115"/>
      <c r="L647" s="116"/>
      <c r="M647" s="71"/>
      <c r="N647" s="86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  <c r="AC647" s="87"/>
      <c r="AD647" s="87"/>
    </row>
    <row r="648">
      <c r="A648" s="117"/>
      <c r="B648" s="107"/>
      <c r="C648" s="47"/>
      <c r="D648" s="108"/>
      <c r="E648" s="109"/>
      <c r="F648" s="110"/>
      <c r="G648" s="111"/>
      <c r="H648" s="112"/>
      <c r="I648" s="113"/>
      <c r="J648" s="114"/>
      <c r="K648" s="115"/>
      <c r="L648" s="116"/>
      <c r="M648" s="71"/>
      <c r="N648" s="86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  <c r="AC648" s="87"/>
      <c r="AD648" s="87"/>
    </row>
    <row r="649">
      <c r="A649" s="117"/>
      <c r="B649" s="107"/>
      <c r="C649" s="47"/>
      <c r="D649" s="108"/>
      <c r="E649" s="109"/>
      <c r="F649" s="110"/>
      <c r="G649" s="111"/>
      <c r="H649" s="112"/>
      <c r="I649" s="113"/>
      <c r="J649" s="114"/>
      <c r="K649" s="115"/>
      <c r="L649" s="116"/>
      <c r="M649" s="71"/>
      <c r="N649" s="86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  <c r="AC649" s="87"/>
      <c r="AD649" s="87"/>
    </row>
    <row r="650">
      <c r="A650" s="117"/>
      <c r="B650" s="107"/>
      <c r="C650" s="47"/>
      <c r="D650" s="108"/>
      <c r="E650" s="109"/>
      <c r="F650" s="110"/>
      <c r="G650" s="111"/>
      <c r="H650" s="112"/>
      <c r="I650" s="113"/>
      <c r="J650" s="114"/>
      <c r="K650" s="115"/>
      <c r="L650" s="116"/>
      <c r="M650" s="71"/>
      <c r="N650" s="86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  <c r="AC650" s="87"/>
      <c r="AD650" s="87"/>
    </row>
    <row r="651">
      <c r="A651" s="117"/>
      <c r="B651" s="107"/>
      <c r="C651" s="47"/>
      <c r="D651" s="108"/>
      <c r="E651" s="109"/>
      <c r="F651" s="110"/>
      <c r="G651" s="111"/>
      <c r="H651" s="112"/>
      <c r="I651" s="113"/>
      <c r="J651" s="114"/>
      <c r="K651" s="115"/>
      <c r="L651" s="116"/>
      <c r="M651" s="71"/>
      <c r="N651" s="86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  <c r="AB651" s="87"/>
      <c r="AC651" s="87"/>
      <c r="AD651" s="87"/>
    </row>
    <row r="652">
      <c r="A652" s="117"/>
      <c r="B652" s="107"/>
      <c r="C652" s="47"/>
      <c r="D652" s="108"/>
      <c r="E652" s="109"/>
      <c r="F652" s="110"/>
      <c r="G652" s="111"/>
      <c r="H652" s="112"/>
      <c r="I652" s="113"/>
      <c r="J652" s="114"/>
      <c r="K652" s="115"/>
      <c r="L652" s="116"/>
      <c r="M652" s="71"/>
      <c r="N652" s="86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  <c r="AC652" s="87"/>
      <c r="AD652" s="87"/>
    </row>
    <row r="653">
      <c r="A653" s="117"/>
      <c r="B653" s="107"/>
      <c r="C653" s="47"/>
      <c r="D653" s="108"/>
      <c r="E653" s="109"/>
      <c r="F653" s="110"/>
      <c r="G653" s="111"/>
      <c r="H653" s="112"/>
      <c r="I653" s="113"/>
      <c r="J653" s="114"/>
      <c r="K653" s="115"/>
      <c r="L653" s="116"/>
      <c r="M653" s="71"/>
      <c r="N653" s="86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  <c r="AC653" s="87"/>
      <c r="AD653" s="87"/>
    </row>
    <row r="654">
      <c r="A654" s="117"/>
      <c r="B654" s="107"/>
      <c r="C654" s="47"/>
      <c r="D654" s="108"/>
      <c r="E654" s="109"/>
      <c r="F654" s="110"/>
      <c r="G654" s="111"/>
      <c r="H654" s="112"/>
      <c r="I654" s="113"/>
      <c r="J654" s="114"/>
      <c r="K654" s="115"/>
      <c r="L654" s="116"/>
      <c r="M654" s="71"/>
      <c r="N654" s="86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  <c r="AC654" s="87"/>
      <c r="AD654" s="87"/>
    </row>
    <row r="655">
      <c r="A655" s="117"/>
      <c r="B655" s="107"/>
      <c r="C655" s="47"/>
      <c r="D655" s="108"/>
      <c r="E655" s="109"/>
      <c r="F655" s="110"/>
      <c r="G655" s="111"/>
      <c r="H655" s="112"/>
      <c r="I655" s="113"/>
      <c r="J655" s="114"/>
      <c r="K655" s="115"/>
      <c r="L655" s="116"/>
      <c r="M655" s="71"/>
      <c r="N655" s="86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  <c r="AC655" s="87"/>
      <c r="AD655" s="87"/>
    </row>
    <row r="656">
      <c r="A656" s="117"/>
      <c r="B656" s="107"/>
      <c r="C656" s="47"/>
      <c r="D656" s="108"/>
      <c r="E656" s="109"/>
      <c r="F656" s="110"/>
      <c r="G656" s="111"/>
      <c r="H656" s="112"/>
      <c r="I656" s="113"/>
      <c r="J656" s="114"/>
      <c r="K656" s="115"/>
      <c r="L656" s="116"/>
      <c r="M656" s="71"/>
      <c r="N656" s="86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  <c r="AC656" s="87"/>
      <c r="AD656" s="87"/>
    </row>
    <row r="657">
      <c r="A657" s="117"/>
      <c r="B657" s="107"/>
      <c r="C657" s="47"/>
      <c r="D657" s="108"/>
      <c r="E657" s="109"/>
      <c r="F657" s="110"/>
      <c r="G657" s="111"/>
      <c r="H657" s="112"/>
      <c r="I657" s="113"/>
      <c r="J657" s="114"/>
      <c r="K657" s="115"/>
      <c r="L657" s="116"/>
      <c r="M657" s="71"/>
      <c r="N657" s="86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  <c r="AC657" s="87"/>
      <c r="AD657" s="87"/>
    </row>
    <row r="658">
      <c r="A658" s="117"/>
      <c r="B658" s="107"/>
      <c r="C658" s="47"/>
      <c r="D658" s="108"/>
      <c r="E658" s="109"/>
      <c r="F658" s="110"/>
      <c r="G658" s="111"/>
      <c r="H658" s="112"/>
      <c r="I658" s="113"/>
      <c r="J658" s="114"/>
      <c r="K658" s="115"/>
      <c r="L658" s="116"/>
      <c r="M658" s="71"/>
      <c r="N658" s="86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  <c r="AC658" s="87"/>
      <c r="AD658" s="87"/>
    </row>
    <row r="659">
      <c r="A659" s="117"/>
      <c r="B659" s="107"/>
      <c r="C659" s="47"/>
      <c r="D659" s="108"/>
      <c r="E659" s="109"/>
      <c r="F659" s="110"/>
      <c r="G659" s="111"/>
      <c r="H659" s="112"/>
      <c r="I659" s="113"/>
      <c r="J659" s="114"/>
      <c r="K659" s="115"/>
      <c r="L659" s="116"/>
      <c r="M659" s="71"/>
      <c r="N659" s="86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  <c r="AB659" s="87"/>
      <c r="AC659" s="87"/>
      <c r="AD659" s="87"/>
    </row>
    <row r="660">
      <c r="A660" s="117"/>
      <c r="B660" s="107"/>
      <c r="C660" s="47"/>
      <c r="D660" s="108"/>
      <c r="E660" s="109"/>
      <c r="F660" s="110"/>
      <c r="G660" s="111"/>
      <c r="H660" s="112"/>
      <c r="I660" s="113"/>
      <c r="J660" s="114"/>
      <c r="K660" s="115"/>
      <c r="L660" s="116"/>
      <c r="M660" s="71"/>
      <c r="N660" s="86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  <c r="AB660" s="87"/>
      <c r="AC660" s="87"/>
      <c r="AD660" s="87"/>
    </row>
    <row r="661">
      <c r="A661" s="117"/>
      <c r="B661" s="107"/>
      <c r="C661" s="47"/>
      <c r="D661" s="108"/>
      <c r="E661" s="109"/>
      <c r="F661" s="110"/>
      <c r="G661" s="111"/>
      <c r="H661" s="112"/>
      <c r="I661" s="113"/>
      <c r="J661" s="114"/>
      <c r="K661" s="115"/>
      <c r="L661" s="116"/>
      <c r="M661" s="71"/>
      <c r="N661" s="86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  <c r="AC661" s="87"/>
      <c r="AD661" s="87"/>
    </row>
    <row r="662">
      <c r="A662" s="117"/>
      <c r="B662" s="107"/>
      <c r="C662" s="47"/>
      <c r="D662" s="108"/>
      <c r="E662" s="109"/>
      <c r="F662" s="110"/>
      <c r="G662" s="111"/>
      <c r="H662" s="112"/>
      <c r="I662" s="113"/>
      <c r="J662" s="114"/>
      <c r="K662" s="115"/>
      <c r="L662" s="116"/>
      <c r="M662" s="71"/>
      <c r="N662" s="86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  <c r="AB662" s="87"/>
      <c r="AC662" s="87"/>
      <c r="AD662" s="87"/>
    </row>
    <row r="663">
      <c r="A663" s="117"/>
      <c r="B663" s="107"/>
      <c r="C663" s="47"/>
      <c r="D663" s="108"/>
      <c r="E663" s="109"/>
      <c r="F663" s="110"/>
      <c r="G663" s="111"/>
      <c r="H663" s="112"/>
      <c r="I663" s="113"/>
      <c r="J663" s="114"/>
      <c r="K663" s="115"/>
      <c r="L663" s="116"/>
      <c r="M663" s="71"/>
      <c r="N663" s="86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  <c r="AC663" s="87"/>
      <c r="AD663" s="87"/>
    </row>
    <row r="664">
      <c r="A664" s="117"/>
      <c r="B664" s="107"/>
      <c r="C664" s="47"/>
      <c r="D664" s="108"/>
      <c r="E664" s="109"/>
      <c r="F664" s="110"/>
      <c r="G664" s="111"/>
      <c r="H664" s="112"/>
      <c r="I664" s="113"/>
      <c r="J664" s="114"/>
      <c r="K664" s="115"/>
      <c r="L664" s="116"/>
      <c r="M664" s="71"/>
      <c r="N664" s="86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  <c r="AC664" s="87"/>
      <c r="AD664" s="87"/>
    </row>
    <row r="665">
      <c r="A665" s="117"/>
      <c r="B665" s="107"/>
      <c r="C665" s="47"/>
      <c r="D665" s="108"/>
      <c r="E665" s="109"/>
      <c r="F665" s="110"/>
      <c r="G665" s="111"/>
      <c r="H665" s="112"/>
      <c r="I665" s="113"/>
      <c r="J665" s="114"/>
      <c r="K665" s="115"/>
      <c r="L665" s="116"/>
      <c r="M665" s="71"/>
      <c r="N665" s="86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  <c r="AC665" s="87"/>
      <c r="AD665" s="87"/>
    </row>
    <row r="666">
      <c r="A666" s="117"/>
      <c r="B666" s="107"/>
      <c r="C666" s="47"/>
      <c r="D666" s="108"/>
      <c r="E666" s="109"/>
      <c r="F666" s="110"/>
      <c r="G666" s="111"/>
      <c r="H666" s="112"/>
      <c r="I666" s="113"/>
      <c r="J666" s="114"/>
      <c r="K666" s="115"/>
      <c r="L666" s="116"/>
      <c r="M666" s="71"/>
      <c r="N666" s="86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  <c r="AC666" s="87"/>
      <c r="AD666" s="87"/>
    </row>
    <row r="667">
      <c r="A667" s="117"/>
      <c r="B667" s="107"/>
      <c r="C667" s="47"/>
      <c r="D667" s="108"/>
      <c r="E667" s="109"/>
      <c r="F667" s="110"/>
      <c r="G667" s="111"/>
      <c r="H667" s="112"/>
      <c r="I667" s="113"/>
      <c r="J667" s="114"/>
      <c r="K667" s="115"/>
      <c r="L667" s="116"/>
      <c r="M667" s="71"/>
      <c r="N667" s="86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  <c r="AC667" s="87"/>
      <c r="AD667" s="87"/>
    </row>
    <row r="668">
      <c r="A668" s="117"/>
      <c r="B668" s="107"/>
      <c r="C668" s="47"/>
      <c r="D668" s="108"/>
      <c r="E668" s="109"/>
      <c r="F668" s="110"/>
      <c r="G668" s="111"/>
      <c r="H668" s="112"/>
      <c r="I668" s="113"/>
      <c r="J668" s="114"/>
      <c r="K668" s="115"/>
      <c r="L668" s="116"/>
      <c r="M668" s="71"/>
      <c r="N668" s="86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  <c r="AC668" s="87"/>
      <c r="AD668" s="87"/>
    </row>
    <row r="669">
      <c r="A669" s="117"/>
      <c r="B669" s="107"/>
      <c r="C669" s="47"/>
      <c r="D669" s="108"/>
      <c r="E669" s="109"/>
      <c r="F669" s="110"/>
      <c r="G669" s="111"/>
      <c r="H669" s="112"/>
      <c r="I669" s="113"/>
      <c r="J669" s="114"/>
      <c r="K669" s="115"/>
      <c r="L669" s="116"/>
      <c r="M669" s="71"/>
      <c r="N669" s="86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  <c r="AC669" s="87"/>
      <c r="AD669" s="87"/>
    </row>
    <row r="670">
      <c r="A670" s="117"/>
      <c r="B670" s="107"/>
      <c r="C670" s="47"/>
      <c r="D670" s="108"/>
      <c r="E670" s="109"/>
      <c r="F670" s="110"/>
      <c r="G670" s="111"/>
      <c r="H670" s="112"/>
      <c r="I670" s="113"/>
      <c r="J670" s="114"/>
      <c r="K670" s="115"/>
      <c r="L670" s="116"/>
      <c r="M670" s="71"/>
      <c r="N670" s="86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  <c r="AC670" s="87"/>
      <c r="AD670" s="87"/>
    </row>
    <row r="671">
      <c r="A671" s="117"/>
      <c r="B671" s="107"/>
      <c r="C671" s="47"/>
      <c r="D671" s="108"/>
      <c r="E671" s="109"/>
      <c r="F671" s="110"/>
      <c r="G671" s="111"/>
      <c r="H671" s="112"/>
      <c r="I671" s="113"/>
      <c r="J671" s="114"/>
      <c r="K671" s="115"/>
      <c r="L671" s="116"/>
      <c r="M671" s="71"/>
      <c r="N671" s="86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  <c r="AC671" s="87"/>
      <c r="AD671" s="87"/>
    </row>
    <row r="672">
      <c r="A672" s="117"/>
      <c r="B672" s="107"/>
      <c r="C672" s="47"/>
      <c r="D672" s="108"/>
      <c r="E672" s="109"/>
      <c r="F672" s="110"/>
      <c r="G672" s="111"/>
      <c r="H672" s="112"/>
      <c r="I672" s="113"/>
      <c r="J672" s="114"/>
      <c r="K672" s="115"/>
      <c r="L672" s="116"/>
      <c r="M672" s="71"/>
      <c r="N672" s="86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  <c r="AC672" s="87"/>
      <c r="AD672" s="87"/>
    </row>
    <row r="673">
      <c r="A673" s="117"/>
      <c r="B673" s="107"/>
      <c r="C673" s="47"/>
      <c r="D673" s="108"/>
      <c r="E673" s="109"/>
      <c r="F673" s="110"/>
      <c r="G673" s="111"/>
      <c r="H673" s="112"/>
      <c r="I673" s="113"/>
      <c r="J673" s="114"/>
      <c r="K673" s="115"/>
      <c r="L673" s="116"/>
      <c r="M673" s="71"/>
      <c r="N673" s="86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  <c r="AC673" s="87"/>
      <c r="AD673" s="87"/>
    </row>
    <row r="674">
      <c r="A674" s="117"/>
      <c r="B674" s="107"/>
      <c r="C674" s="47"/>
      <c r="D674" s="108"/>
      <c r="E674" s="109"/>
      <c r="F674" s="110"/>
      <c r="G674" s="111"/>
      <c r="H674" s="112"/>
      <c r="I674" s="113"/>
      <c r="J674" s="114"/>
      <c r="K674" s="115"/>
      <c r="L674" s="116"/>
      <c r="M674" s="71"/>
      <c r="N674" s="86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  <c r="AC674" s="87"/>
      <c r="AD674" s="87"/>
    </row>
    <row r="675">
      <c r="A675" s="117"/>
      <c r="B675" s="107"/>
      <c r="C675" s="47"/>
      <c r="D675" s="108"/>
      <c r="E675" s="109"/>
      <c r="F675" s="110"/>
      <c r="G675" s="111"/>
      <c r="H675" s="112"/>
      <c r="I675" s="113"/>
      <c r="J675" s="114"/>
      <c r="K675" s="115"/>
      <c r="L675" s="116"/>
      <c r="M675" s="71"/>
      <c r="N675" s="86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  <c r="AC675" s="87"/>
      <c r="AD675" s="87"/>
    </row>
    <row r="676">
      <c r="A676" s="117"/>
      <c r="B676" s="107"/>
      <c r="C676" s="47"/>
      <c r="D676" s="108"/>
      <c r="E676" s="109"/>
      <c r="F676" s="110"/>
      <c r="G676" s="111"/>
      <c r="H676" s="112"/>
      <c r="I676" s="113"/>
      <c r="J676" s="114"/>
      <c r="K676" s="115"/>
      <c r="L676" s="116"/>
      <c r="M676" s="71"/>
      <c r="N676" s="86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  <c r="AC676" s="87"/>
      <c r="AD676" s="87"/>
    </row>
    <row r="677">
      <c r="A677" s="117"/>
      <c r="B677" s="107"/>
      <c r="C677" s="47"/>
      <c r="D677" s="108"/>
      <c r="E677" s="109"/>
      <c r="F677" s="110"/>
      <c r="G677" s="111"/>
      <c r="H677" s="112"/>
      <c r="I677" s="113"/>
      <c r="J677" s="114"/>
      <c r="K677" s="115"/>
      <c r="L677" s="116"/>
      <c r="M677" s="71"/>
      <c r="N677" s="86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  <c r="AC677" s="87"/>
      <c r="AD677" s="87"/>
    </row>
    <row r="678">
      <c r="A678" s="117"/>
      <c r="B678" s="107"/>
      <c r="C678" s="47"/>
      <c r="D678" s="108"/>
      <c r="E678" s="109"/>
      <c r="F678" s="110"/>
      <c r="G678" s="111"/>
      <c r="H678" s="112"/>
      <c r="I678" s="113"/>
      <c r="J678" s="114"/>
      <c r="K678" s="115"/>
      <c r="L678" s="116"/>
      <c r="M678" s="71"/>
      <c r="N678" s="86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  <c r="AC678" s="87"/>
      <c r="AD678" s="87"/>
    </row>
    <row r="679">
      <c r="A679" s="117"/>
      <c r="B679" s="107"/>
      <c r="C679" s="47"/>
      <c r="D679" s="108"/>
      <c r="E679" s="109"/>
      <c r="F679" s="110"/>
      <c r="G679" s="111"/>
      <c r="H679" s="112"/>
      <c r="I679" s="113"/>
      <c r="J679" s="114"/>
      <c r="K679" s="115"/>
      <c r="L679" s="116"/>
      <c r="M679" s="71"/>
      <c r="N679" s="86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  <c r="AC679" s="87"/>
      <c r="AD679" s="87"/>
    </row>
    <row r="680">
      <c r="A680" s="117"/>
      <c r="B680" s="107"/>
      <c r="C680" s="47"/>
      <c r="D680" s="108"/>
      <c r="E680" s="109"/>
      <c r="F680" s="110"/>
      <c r="G680" s="111"/>
      <c r="H680" s="112"/>
      <c r="I680" s="113"/>
      <c r="J680" s="114"/>
      <c r="K680" s="115"/>
      <c r="L680" s="116"/>
      <c r="M680" s="71"/>
      <c r="N680" s="86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  <c r="AC680" s="87"/>
      <c r="AD680" s="87"/>
    </row>
    <row r="681">
      <c r="A681" s="117"/>
      <c r="B681" s="107"/>
      <c r="C681" s="47"/>
      <c r="D681" s="108"/>
      <c r="E681" s="109"/>
      <c r="F681" s="110"/>
      <c r="G681" s="111"/>
      <c r="H681" s="112"/>
      <c r="I681" s="113"/>
      <c r="J681" s="114"/>
      <c r="K681" s="115"/>
      <c r="L681" s="116"/>
      <c r="M681" s="71"/>
      <c r="N681" s="86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  <c r="AC681" s="87"/>
      <c r="AD681" s="87"/>
    </row>
    <row r="682">
      <c r="A682" s="117"/>
      <c r="B682" s="107"/>
      <c r="C682" s="47"/>
      <c r="D682" s="108"/>
      <c r="E682" s="109"/>
      <c r="F682" s="110"/>
      <c r="G682" s="111"/>
      <c r="H682" s="112"/>
      <c r="I682" s="113"/>
      <c r="J682" s="114"/>
      <c r="K682" s="115"/>
      <c r="L682" s="116"/>
      <c r="M682" s="71"/>
      <c r="N682" s="86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  <c r="AC682" s="87"/>
      <c r="AD682" s="87"/>
    </row>
    <row r="683">
      <c r="A683" s="117"/>
      <c r="B683" s="107"/>
      <c r="C683" s="47"/>
      <c r="D683" s="108"/>
      <c r="E683" s="109"/>
      <c r="F683" s="110"/>
      <c r="G683" s="111"/>
      <c r="H683" s="112"/>
      <c r="I683" s="113"/>
      <c r="J683" s="114"/>
      <c r="K683" s="115"/>
      <c r="L683" s="116"/>
      <c r="M683" s="71"/>
      <c r="N683" s="86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  <c r="AC683" s="87"/>
      <c r="AD683" s="87"/>
    </row>
    <row r="684">
      <c r="A684" s="117"/>
      <c r="B684" s="107"/>
      <c r="C684" s="47"/>
      <c r="D684" s="108"/>
      <c r="E684" s="109"/>
      <c r="F684" s="110"/>
      <c r="G684" s="111"/>
      <c r="H684" s="112"/>
      <c r="I684" s="113"/>
      <c r="J684" s="114"/>
      <c r="K684" s="115"/>
      <c r="L684" s="116"/>
      <c r="M684" s="71"/>
      <c r="N684" s="86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  <c r="AC684" s="87"/>
      <c r="AD684" s="87"/>
    </row>
    <row r="685">
      <c r="A685" s="117"/>
      <c r="B685" s="107"/>
      <c r="C685" s="47"/>
      <c r="D685" s="108"/>
      <c r="E685" s="109"/>
      <c r="F685" s="110"/>
      <c r="G685" s="111"/>
      <c r="H685" s="112"/>
      <c r="I685" s="113"/>
      <c r="J685" s="114"/>
      <c r="K685" s="115"/>
      <c r="L685" s="116"/>
      <c r="M685" s="71"/>
      <c r="N685" s="86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  <c r="AC685" s="87"/>
      <c r="AD685" s="87"/>
    </row>
    <row r="686">
      <c r="A686" s="117"/>
      <c r="B686" s="107"/>
      <c r="C686" s="47"/>
      <c r="D686" s="108"/>
      <c r="E686" s="109"/>
      <c r="F686" s="110"/>
      <c r="G686" s="111"/>
      <c r="H686" s="112"/>
      <c r="I686" s="113"/>
      <c r="J686" s="114"/>
      <c r="K686" s="115"/>
      <c r="L686" s="116"/>
      <c r="M686" s="71"/>
      <c r="N686" s="86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  <c r="AC686" s="87"/>
      <c r="AD686" s="87"/>
    </row>
    <row r="687">
      <c r="A687" s="117"/>
      <c r="B687" s="107"/>
      <c r="C687" s="47"/>
      <c r="D687" s="108"/>
      <c r="E687" s="109"/>
      <c r="F687" s="110"/>
      <c r="G687" s="111"/>
      <c r="H687" s="112"/>
      <c r="I687" s="113"/>
      <c r="J687" s="114"/>
      <c r="K687" s="115"/>
      <c r="L687" s="116"/>
      <c r="M687" s="71"/>
      <c r="N687" s="86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  <c r="AC687" s="87"/>
      <c r="AD687" s="87"/>
    </row>
    <row r="688">
      <c r="A688" s="117"/>
      <c r="B688" s="107"/>
      <c r="C688" s="47"/>
      <c r="D688" s="108"/>
      <c r="E688" s="109"/>
      <c r="F688" s="110"/>
      <c r="G688" s="111"/>
      <c r="H688" s="112"/>
      <c r="I688" s="113"/>
      <c r="J688" s="114"/>
      <c r="K688" s="115"/>
      <c r="L688" s="116"/>
      <c r="M688" s="71"/>
      <c r="N688" s="86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  <c r="AC688" s="87"/>
      <c r="AD688" s="87"/>
    </row>
    <row r="689">
      <c r="A689" s="117"/>
      <c r="B689" s="107"/>
      <c r="C689" s="47"/>
      <c r="D689" s="108"/>
      <c r="E689" s="109"/>
      <c r="F689" s="110"/>
      <c r="G689" s="111"/>
      <c r="H689" s="112"/>
      <c r="I689" s="113"/>
      <c r="J689" s="114"/>
      <c r="K689" s="115"/>
      <c r="L689" s="116"/>
      <c r="M689" s="71"/>
      <c r="N689" s="86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  <c r="AC689" s="87"/>
      <c r="AD689" s="87"/>
    </row>
    <row r="690">
      <c r="A690" s="117"/>
      <c r="B690" s="107"/>
      <c r="C690" s="47"/>
      <c r="D690" s="108"/>
      <c r="E690" s="109"/>
      <c r="F690" s="110"/>
      <c r="G690" s="111"/>
      <c r="H690" s="112"/>
      <c r="I690" s="113"/>
      <c r="J690" s="114"/>
      <c r="K690" s="115"/>
      <c r="L690" s="116"/>
      <c r="M690" s="71"/>
      <c r="N690" s="86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  <c r="AC690" s="87"/>
      <c r="AD690" s="87"/>
    </row>
    <row r="691">
      <c r="A691" s="117"/>
      <c r="B691" s="107"/>
      <c r="C691" s="47"/>
      <c r="D691" s="108"/>
      <c r="E691" s="109"/>
      <c r="F691" s="110"/>
      <c r="G691" s="111"/>
      <c r="H691" s="112"/>
      <c r="I691" s="113"/>
      <c r="J691" s="114"/>
      <c r="K691" s="115"/>
      <c r="L691" s="116"/>
      <c r="M691" s="71"/>
      <c r="N691" s="86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  <c r="AC691" s="87"/>
      <c r="AD691" s="87"/>
    </row>
    <row r="692">
      <c r="A692" s="117"/>
      <c r="B692" s="107"/>
      <c r="C692" s="47"/>
      <c r="D692" s="108"/>
      <c r="E692" s="109"/>
      <c r="F692" s="110"/>
      <c r="G692" s="111"/>
      <c r="H692" s="112"/>
      <c r="I692" s="113"/>
      <c r="J692" s="114"/>
      <c r="K692" s="115"/>
      <c r="L692" s="116"/>
      <c r="M692" s="71"/>
      <c r="N692" s="86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  <c r="AC692" s="87"/>
      <c r="AD692" s="87"/>
    </row>
    <row r="693">
      <c r="A693" s="117"/>
      <c r="B693" s="107"/>
      <c r="C693" s="47"/>
      <c r="D693" s="108"/>
      <c r="E693" s="109"/>
      <c r="F693" s="110"/>
      <c r="G693" s="111"/>
      <c r="H693" s="112"/>
      <c r="I693" s="113"/>
      <c r="J693" s="114"/>
      <c r="K693" s="115"/>
      <c r="L693" s="116"/>
      <c r="M693" s="71"/>
      <c r="N693" s="86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  <c r="AC693" s="87"/>
      <c r="AD693" s="87"/>
    </row>
    <row r="694">
      <c r="A694" s="117"/>
      <c r="B694" s="107"/>
      <c r="C694" s="47"/>
      <c r="D694" s="108"/>
      <c r="E694" s="109"/>
      <c r="F694" s="110"/>
      <c r="G694" s="111"/>
      <c r="H694" s="112"/>
      <c r="I694" s="113"/>
      <c r="J694" s="114"/>
      <c r="K694" s="115"/>
      <c r="L694" s="116"/>
      <c r="M694" s="71"/>
      <c r="N694" s="86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  <c r="AC694" s="87"/>
      <c r="AD694" s="87"/>
    </row>
    <row r="695">
      <c r="A695" s="117"/>
      <c r="B695" s="107"/>
      <c r="C695" s="47"/>
      <c r="D695" s="108"/>
      <c r="E695" s="109"/>
      <c r="F695" s="110"/>
      <c r="G695" s="111"/>
      <c r="H695" s="112"/>
      <c r="I695" s="113"/>
      <c r="J695" s="114"/>
      <c r="K695" s="115"/>
      <c r="L695" s="116"/>
      <c r="M695" s="71"/>
      <c r="N695" s="86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  <c r="AC695" s="87"/>
      <c r="AD695" s="87"/>
    </row>
    <row r="696">
      <c r="A696" s="117"/>
      <c r="B696" s="107"/>
      <c r="C696" s="47"/>
      <c r="D696" s="108"/>
      <c r="E696" s="109"/>
      <c r="F696" s="110"/>
      <c r="G696" s="111"/>
      <c r="H696" s="112"/>
      <c r="I696" s="113"/>
      <c r="J696" s="114"/>
      <c r="K696" s="115"/>
      <c r="L696" s="116"/>
      <c r="M696" s="71"/>
      <c r="N696" s="86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  <c r="AC696" s="87"/>
      <c r="AD696" s="87"/>
    </row>
    <row r="697">
      <c r="A697" s="117"/>
      <c r="B697" s="107"/>
      <c r="C697" s="47"/>
      <c r="D697" s="108"/>
      <c r="E697" s="109"/>
      <c r="F697" s="110"/>
      <c r="G697" s="111"/>
      <c r="H697" s="112"/>
      <c r="I697" s="113"/>
      <c r="J697" s="114"/>
      <c r="K697" s="115"/>
      <c r="L697" s="116"/>
      <c r="M697" s="71"/>
      <c r="N697" s="86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  <c r="AC697" s="87"/>
      <c r="AD697" s="87"/>
    </row>
    <row r="698">
      <c r="A698" s="117"/>
      <c r="B698" s="107"/>
      <c r="C698" s="47"/>
      <c r="D698" s="108"/>
      <c r="E698" s="109"/>
      <c r="F698" s="110"/>
      <c r="G698" s="111"/>
      <c r="H698" s="112"/>
      <c r="I698" s="113"/>
      <c r="J698" s="114"/>
      <c r="K698" s="115"/>
      <c r="L698" s="116"/>
      <c r="M698" s="71"/>
      <c r="N698" s="86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  <c r="AC698" s="87"/>
      <c r="AD698" s="87"/>
    </row>
    <row r="699">
      <c r="A699" s="117"/>
      <c r="B699" s="107"/>
      <c r="C699" s="47"/>
      <c r="D699" s="108"/>
      <c r="E699" s="109"/>
      <c r="F699" s="110"/>
      <c r="G699" s="111"/>
      <c r="H699" s="112"/>
      <c r="I699" s="113"/>
      <c r="J699" s="114"/>
      <c r="K699" s="115"/>
      <c r="L699" s="116"/>
      <c r="M699" s="71"/>
      <c r="N699" s="86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  <c r="AC699" s="87"/>
      <c r="AD699" s="87"/>
    </row>
    <row r="700">
      <c r="A700" s="117"/>
      <c r="B700" s="107"/>
      <c r="C700" s="47"/>
      <c r="D700" s="108"/>
      <c r="E700" s="109"/>
      <c r="F700" s="110"/>
      <c r="G700" s="111"/>
      <c r="H700" s="112"/>
      <c r="I700" s="113"/>
      <c r="J700" s="114"/>
      <c r="K700" s="115"/>
      <c r="L700" s="116"/>
      <c r="M700" s="71"/>
      <c r="N700" s="86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  <c r="AC700" s="87"/>
      <c r="AD700" s="87"/>
    </row>
    <row r="701">
      <c r="A701" s="117"/>
      <c r="B701" s="107"/>
      <c r="C701" s="47"/>
      <c r="D701" s="108"/>
      <c r="E701" s="109"/>
      <c r="F701" s="110"/>
      <c r="G701" s="111"/>
      <c r="H701" s="112"/>
      <c r="I701" s="113"/>
      <c r="J701" s="114"/>
      <c r="K701" s="115"/>
      <c r="L701" s="116"/>
      <c r="M701" s="71"/>
      <c r="N701" s="86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  <c r="AC701" s="87"/>
      <c r="AD701" s="87"/>
    </row>
    <row r="702">
      <c r="A702" s="117"/>
      <c r="B702" s="107"/>
      <c r="C702" s="47"/>
      <c r="D702" s="108"/>
      <c r="E702" s="109"/>
      <c r="F702" s="110"/>
      <c r="G702" s="111"/>
      <c r="H702" s="112"/>
      <c r="I702" s="113"/>
      <c r="J702" s="114"/>
      <c r="K702" s="115"/>
      <c r="L702" s="116"/>
      <c r="M702" s="71"/>
      <c r="N702" s="86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  <c r="AC702" s="87"/>
      <c r="AD702" s="87"/>
    </row>
    <row r="703">
      <c r="A703" s="117"/>
      <c r="B703" s="107"/>
      <c r="C703" s="47"/>
      <c r="D703" s="108"/>
      <c r="E703" s="109"/>
      <c r="F703" s="110"/>
      <c r="G703" s="111"/>
      <c r="H703" s="112"/>
      <c r="I703" s="113"/>
      <c r="J703" s="114"/>
      <c r="K703" s="115"/>
      <c r="L703" s="116"/>
      <c r="M703" s="71"/>
      <c r="N703" s="86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  <c r="AC703" s="87"/>
      <c r="AD703" s="87"/>
    </row>
    <row r="704">
      <c r="A704" s="117"/>
      <c r="B704" s="107"/>
      <c r="C704" s="47"/>
      <c r="D704" s="108"/>
      <c r="E704" s="109"/>
      <c r="F704" s="110"/>
      <c r="G704" s="111"/>
      <c r="H704" s="112"/>
      <c r="I704" s="113"/>
      <c r="J704" s="114"/>
      <c r="K704" s="115"/>
      <c r="L704" s="116"/>
      <c r="M704" s="71"/>
      <c r="N704" s="86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  <c r="AC704" s="87"/>
      <c r="AD704" s="87"/>
    </row>
    <row r="705">
      <c r="A705" s="117"/>
      <c r="B705" s="107"/>
      <c r="C705" s="47"/>
      <c r="D705" s="108"/>
      <c r="E705" s="109"/>
      <c r="F705" s="110"/>
      <c r="G705" s="111"/>
      <c r="H705" s="112"/>
      <c r="I705" s="113"/>
      <c r="J705" s="114"/>
      <c r="K705" s="115"/>
      <c r="L705" s="116"/>
      <c r="M705" s="71"/>
      <c r="N705" s="86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  <c r="AC705" s="87"/>
      <c r="AD705" s="87"/>
    </row>
    <row r="706">
      <c r="A706" s="117"/>
      <c r="B706" s="107"/>
      <c r="C706" s="47"/>
      <c r="D706" s="108"/>
      <c r="E706" s="109"/>
      <c r="F706" s="110"/>
      <c r="G706" s="111"/>
      <c r="H706" s="112"/>
      <c r="I706" s="113"/>
      <c r="J706" s="114"/>
      <c r="K706" s="115"/>
      <c r="L706" s="116"/>
      <c r="M706" s="71"/>
      <c r="N706" s="86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  <c r="AC706" s="87"/>
      <c r="AD706" s="87"/>
    </row>
    <row r="707">
      <c r="A707" s="117"/>
      <c r="B707" s="107"/>
      <c r="C707" s="47"/>
      <c r="D707" s="108"/>
      <c r="E707" s="109"/>
      <c r="F707" s="110"/>
      <c r="G707" s="111"/>
      <c r="H707" s="112"/>
      <c r="I707" s="113"/>
      <c r="J707" s="114"/>
      <c r="K707" s="115"/>
      <c r="L707" s="116"/>
      <c r="M707" s="71"/>
      <c r="N707" s="86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  <c r="AC707" s="87"/>
      <c r="AD707" s="87"/>
    </row>
    <row r="708">
      <c r="A708" s="117"/>
      <c r="B708" s="107"/>
      <c r="C708" s="47"/>
      <c r="D708" s="108"/>
      <c r="E708" s="109"/>
      <c r="F708" s="110"/>
      <c r="G708" s="111"/>
      <c r="H708" s="112"/>
      <c r="I708" s="113"/>
      <c r="J708" s="114"/>
      <c r="K708" s="115"/>
      <c r="L708" s="116"/>
      <c r="M708" s="71"/>
      <c r="N708" s="86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  <c r="AC708" s="87"/>
      <c r="AD708" s="87"/>
    </row>
    <row r="709">
      <c r="A709" s="117"/>
      <c r="B709" s="107"/>
      <c r="C709" s="47"/>
      <c r="D709" s="108"/>
      <c r="E709" s="109"/>
      <c r="F709" s="110"/>
      <c r="G709" s="111"/>
      <c r="H709" s="112"/>
      <c r="I709" s="113"/>
      <c r="J709" s="114"/>
      <c r="K709" s="115"/>
      <c r="L709" s="116"/>
      <c r="M709" s="71"/>
      <c r="N709" s="86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  <c r="AC709" s="87"/>
      <c r="AD709" s="87"/>
    </row>
    <row r="710">
      <c r="A710" s="117"/>
      <c r="B710" s="107"/>
      <c r="C710" s="47"/>
      <c r="D710" s="108"/>
      <c r="E710" s="109"/>
      <c r="F710" s="110"/>
      <c r="G710" s="111"/>
      <c r="H710" s="112"/>
      <c r="I710" s="113"/>
      <c r="J710" s="114"/>
      <c r="K710" s="115"/>
      <c r="L710" s="116"/>
      <c r="M710" s="71"/>
      <c r="N710" s="86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  <c r="AC710" s="87"/>
      <c r="AD710" s="87"/>
    </row>
    <row r="711">
      <c r="A711" s="117"/>
      <c r="B711" s="107"/>
      <c r="C711" s="47"/>
      <c r="D711" s="108"/>
      <c r="E711" s="109"/>
      <c r="F711" s="110"/>
      <c r="G711" s="111"/>
      <c r="H711" s="112"/>
      <c r="I711" s="113"/>
      <c r="J711" s="114"/>
      <c r="K711" s="115"/>
      <c r="L711" s="116"/>
      <c r="M711" s="71"/>
      <c r="N711" s="86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  <c r="AC711" s="87"/>
      <c r="AD711" s="87"/>
    </row>
    <row r="712">
      <c r="A712" s="117"/>
      <c r="B712" s="107"/>
      <c r="C712" s="47"/>
      <c r="D712" s="108"/>
      <c r="E712" s="109"/>
      <c r="F712" s="110"/>
      <c r="G712" s="111"/>
      <c r="H712" s="112"/>
      <c r="I712" s="113"/>
      <c r="J712" s="114"/>
      <c r="K712" s="115"/>
      <c r="L712" s="116"/>
      <c r="M712" s="71"/>
      <c r="N712" s="86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</row>
    <row r="713">
      <c r="A713" s="117"/>
      <c r="B713" s="107"/>
      <c r="C713" s="47"/>
      <c r="D713" s="108"/>
      <c r="E713" s="109"/>
      <c r="F713" s="110"/>
      <c r="G713" s="111"/>
      <c r="H713" s="112"/>
      <c r="I713" s="113"/>
      <c r="J713" s="114"/>
      <c r="K713" s="115"/>
      <c r="L713" s="116"/>
      <c r="M713" s="71"/>
      <c r="N713" s="86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  <c r="AC713" s="87"/>
      <c r="AD713" s="87"/>
    </row>
    <row r="714">
      <c r="A714" s="117"/>
      <c r="B714" s="107"/>
      <c r="C714" s="47"/>
      <c r="D714" s="108"/>
      <c r="E714" s="109"/>
      <c r="F714" s="110"/>
      <c r="G714" s="111"/>
      <c r="H714" s="112"/>
      <c r="I714" s="113"/>
      <c r="J714" s="114"/>
      <c r="K714" s="115"/>
      <c r="L714" s="116"/>
      <c r="M714" s="71"/>
      <c r="N714" s="86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  <c r="AC714" s="87"/>
      <c r="AD714" s="87"/>
    </row>
    <row r="715">
      <c r="A715" s="117"/>
      <c r="B715" s="107"/>
      <c r="C715" s="47"/>
      <c r="D715" s="108"/>
      <c r="E715" s="109"/>
      <c r="F715" s="110"/>
      <c r="G715" s="111"/>
      <c r="H715" s="112"/>
      <c r="I715" s="113"/>
      <c r="J715" s="114"/>
      <c r="K715" s="115"/>
      <c r="L715" s="116"/>
      <c r="M715" s="71"/>
      <c r="N715" s="86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  <c r="AC715" s="87"/>
      <c r="AD715" s="87"/>
    </row>
    <row r="716">
      <c r="A716" s="117"/>
      <c r="B716" s="107"/>
      <c r="C716" s="47"/>
      <c r="D716" s="108"/>
      <c r="E716" s="109"/>
      <c r="F716" s="110"/>
      <c r="G716" s="111"/>
      <c r="H716" s="112"/>
      <c r="I716" s="113"/>
      <c r="J716" s="114"/>
      <c r="K716" s="115"/>
      <c r="L716" s="116"/>
      <c r="M716" s="71"/>
      <c r="N716" s="86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  <c r="AC716" s="87"/>
      <c r="AD716" s="87"/>
    </row>
    <row r="717">
      <c r="A717" s="117"/>
      <c r="B717" s="107"/>
      <c r="C717" s="47"/>
      <c r="D717" s="108"/>
      <c r="E717" s="109"/>
      <c r="F717" s="110"/>
      <c r="G717" s="111"/>
      <c r="H717" s="112"/>
      <c r="I717" s="113"/>
      <c r="J717" s="114"/>
      <c r="K717" s="115"/>
      <c r="L717" s="116"/>
      <c r="M717" s="71"/>
      <c r="N717" s="86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  <c r="AC717" s="87"/>
      <c r="AD717" s="87"/>
    </row>
    <row r="718">
      <c r="A718" s="117"/>
      <c r="B718" s="107"/>
      <c r="C718" s="47"/>
      <c r="D718" s="108"/>
      <c r="E718" s="109"/>
      <c r="F718" s="110"/>
      <c r="G718" s="111"/>
      <c r="H718" s="112"/>
      <c r="I718" s="113"/>
      <c r="J718" s="114"/>
      <c r="K718" s="115"/>
      <c r="L718" s="116"/>
      <c r="M718" s="71"/>
      <c r="N718" s="86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  <c r="AC718" s="87"/>
      <c r="AD718" s="87"/>
    </row>
    <row r="719">
      <c r="A719" s="117"/>
      <c r="B719" s="107"/>
      <c r="C719" s="47"/>
      <c r="D719" s="108"/>
      <c r="E719" s="109"/>
      <c r="F719" s="110"/>
      <c r="G719" s="111"/>
      <c r="H719" s="112"/>
      <c r="I719" s="113"/>
      <c r="J719" s="114"/>
      <c r="K719" s="115"/>
      <c r="L719" s="116"/>
      <c r="M719" s="71"/>
      <c r="N719" s="86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  <c r="AC719" s="87"/>
      <c r="AD719" s="87"/>
    </row>
    <row r="720">
      <c r="A720" s="117"/>
      <c r="B720" s="107"/>
      <c r="C720" s="47"/>
      <c r="D720" s="108"/>
      <c r="E720" s="109"/>
      <c r="F720" s="110"/>
      <c r="G720" s="111"/>
      <c r="H720" s="112"/>
      <c r="I720" s="113"/>
      <c r="J720" s="114"/>
      <c r="K720" s="115"/>
      <c r="L720" s="116"/>
      <c r="M720" s="71"/>
      <c r="N720" s="86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  <c r="AC720" s="87"/>
      <c r="AD720" s="87"/>
    </row>
    <row r="721">
      <c r="A721" s="117"/>
      <c r="B721" s="107"/>
      <c r="C721" s="47"/>
      <c r="D721" s="108"/>
      <c r="E721" s="109"/>
      <c r="F721" s="110"/>
      <c r="G721" s="111"/>
      <c r="H721" s="112"/>
      <c r="I721" s="113"/>
      <c r="J721" s="114"/>
      <c r="K721" s="115"/>
      <c r="L721" s="116"/>
      <c r="M721" s="71"/>
      <c r="N721" s="86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  <c r="AC721" s="87"/>
      <c r="AD721" s="87"/>
    </row>
    <row r="722">
      <c r="A722" s="117"/>
      <c r="B722" s="107"/>
      <c r="C722" s="47"/>
      <c r="D722" s="108"/>
      <c r="E722" s="109"/>
      <c r="F722" s="110"/>
      <c r="G722" s="111"/>
      <c r="H722" s="112"/>
      <c r="I722" s="113"/>
      <c r="J722" s="114"/>
      <c r="K722" s="115"/>
      <c r="L722" s="116"/>
      <c r="M722" s="71"/>
      <c r="N722" s="86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  <c r="AC722" s="87"/>
      <c r="AD722" s="87"/>
    </row>
    <row r="723">
      <c r="A723" s="117"/>
      <c r="B723" s="107"/>
      <c r="C723" s="47"/>
      <c r="D723" s="108"/>
      <c r="E723" s="109"/>
      <c r="F723" s="110"/>
      <c r="G723" s="111"/>
      <c r="H723" s="112"/>
      <c r="I723" s="113"/>
      <c r="J723" s="114"/>
      <c r="K723" s="115"/>
      <c r="L723" s="116"/>
      <c r="M723" s="71"/>
      <c r="N723" s="86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  <c r="AC723" s="87"/>
      <c r="AD723" s="87"/>
    </row>
    <row r="724">
      <c r="A724" s="117"/>
      <c r="B724" s="107"/>
      <c r="C724" s="47"/>
      <c r="D724" s="108"/>
      <c r="E724" s="109"/>
      <c r="F724" s="110"/>
      <c r="G724" s="111"/>
      <c r="H724" s="112"/>
      <c r="I724" s="113"/>
      <c r="J724" s="114"/>
      <c r="K724" s="115"/>
      <c r="L724" s="116"/>
      <c r="M724" s="71"/>
      <c r="N724" s="86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  <c r="AC724" s="87"/>
      <c r="AD724" s="87"/>
    </row>
    <row r="725">
      <c r="A725" s="117"/>
      <c r="B725" s="107"/>
      <c r="C725" s="47"/>
      <c r="D725" s="108"/>
      <c r="E725" s="109"/>
      <c r="F725" s="110"/>
      <c r="G725" s="111"/>
      <c r="H725" s="112"/>
      <c r="I725" s="113"/>
      <c r="J725" s="114"/>
      <c r="K725" s="115"/>
      <c r="L725" s="116"/>
      <c r="M725" s="71"/>
      <c r="N725" s="86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  <c r="AC725" s="87"/>
      <c r="AD725" s="87"/>
    </row>
    <row r="726">
      <c r="A726" s="117"/>
      <c r="B726" s="107"/>
      <c r="C726" s="47"/>
      <c r="D726" s="108"/>
      <c r="E726" s="109"/>
      <c r="F726" s="110"/>
      <c r="G726" s="111"/>
      <c r="H726" s="112"/>
      <c r="I726" s="113"/>
      <c r="J726" s="114"/>
      <c r="K726" s="115"/>
      <c r="L726" s="116"/>
      <c r="M726" s="71"/>
      <c r="N726" s="86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  <c r="AC726" s="87"/>
      <c r="AD726" s="87"/>
    </row>
    <row r="727">
      <c r="A727" s="117"/>
      <c r="B727" s="107"/>
      <c r="C727" s="47"/>
      <c r="D727" s="108"/>
      <c r="E727" s="109"/>
      <c r="F727" s="110"/>
      <c r="G727" s="111"/>
      <c r="H727" s="112"/>
      <c r="I727" s="113"/>
      <c r="J727" s="114"/>
      <c r="K727" s="115"/>
      <c r="L727" s="116"/>
      <c r="M727" s="71"/>
      <c r="N727" s="86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  <c r="AC727" s="87"/>
      <c r="AD727" s="87"/>
    </row>
    <row r="728">
      <c r="A728" s="117"/>
      <c r="B728" s="107"/>
      <c r="C728" s="47"/>
      <c r="D728" s="108"/>
      <c r="E728" s="109"/>
      <c r="F728" s="110"/>
      <c r="G728" s="111"/>
      <c r="H728" s="112"/>
      <c r="I728" s="113"/>
      <c r="J728" s="114"/>
      <c r="K728" s="115"/>
      <c r="L728" s="116"/>
      <c r="M728" s="71"/>
      <c r="N728" s="86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  <c r="AC728" s="87"/>
      <c r="AD728" s="87"/>
    </row>
    <row r="729">
      <c r="A729" s="117"/>
      <c r="B729" s="107"/>
      <c r="C729" s="47"/>
      <c r="D729" s="108"/>
      <c r="E729" s="109"/>
      <c r="F729" s="110"/>
      <c r="G729" s="111"/>
      <c r="H729" s="112"/>
      <c r="I729" s="113"/>
      <c r="J729" s="114"/>
      <c r="K729" s="115"/>
      <c r="L729" s="116"/>
      <c r="M729" s="71"/>
      <c r="N729" s="86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  <c r="AC729" s="87"/>
      <c r="AD729" s="87"/>
    </row>
    <row r="730">
      <c r="A730" s="117"/>
      <c r="B730" s="107"/>
      <c r="C730" s="47"/>
      <c r="D730" s="108"/>
      <c r="E730" s="109"/>
      <c r="F730" s="110"/>
      <c r="G730" s="111"/>
      <c r="H730" s="112"/>
      <c r="I730" s="113"/>
      <c r="J730" s="114"/>
      <c r="K730" s="115"/>
      <c r="L730" s="116"/>
      <c r="M730" s="71"/>
      <c r="N730" s="86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  <c r="AC730" s="87"/>
      <c r="AD730" s="87"/>
    </row>
    <row r="731">
      <c r="A731" s="117"/>
      <c r="B731" s="107"/>
      <c r="C731" s="47"/>
      <c r="D731" s="108"/>
      <c r="E731" s="109"/>
      <c r="F731" s="110"/>
      <c r="G731" s="111"/>
      <c r="H731" s="112"/>
      <c r="I731" s="113"/>
      <c r="J731" s="114"/>
      <c r="K731" s="115"/>
      <c r="L731" s="116"/>
      <c r="M731" s="71"/>
      <c r="N731" s="86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  <c r="AC731" s="87"/>
      <c r="AD731" s="87"/>
    </row>
    <row r="732">
      <c r="A732" s="117"/>
      <c r="B732" s="107"/>
      <c r="C732" s="47"/>
      <c r="D732" s="108"/>
      <c r="E732" s="109"/>
      <c r="F732" s="110"/>
      <c r="G732" s="111"/>
      <c r="H732" s="112"/>
      <c r="I732" s="113"/>
      <c r="J732" s="114"/>
      <c r="K732" s="115"/>
      <c r="L732" s="116"/>
      <c r="M732" s="71"/>
      <c r="N732" s="86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  <c r="AC732" s="87"/>
      <c r="AD732" s="87"/>
    </row>
    <row r="733">
      <c r="A733" s="117"/>
      <c r="B733" s="107"/>
      <c r="C733" s="47"/>
      <c r="D733" s="108"/>
      <c r="E733" s="109"/>
      <c r="F733" s="110"/>
      <c r="G733" s="111"/>
      <c r="H733" s="112"/>
      <c r="I733" s="113"/>
      <c r="J733" s="114"/>
      <c r="K733" s="115"/>
      <c r="L733" s="116"/>
      <c r="M733" s="71"/>
      <c r="N733" s="86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  <c r="AC733" s="87"/>
      <c r="AD733" s="87"/>
    </row>
    <row r="734">
      <c r="A734" s="117"/>
      <c r="B734" s="107"/>
      <c r="C734" s="47"/>
      <c r="D734" s="108"/>
      <c r="E734" s="109"/>
      <c r="F734" s="110"/>
      <c r="G734" s="111"/>
      <c r="H734" s="112"/>
      <c r="I734" s="113"/>
      <c r="J734" s="114"/>
      <c r="K734" s="115"/>
      <c r="L734" s="116"/>
      <c r="M734" s="71"/>
      <c r="N734" s="86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  <c r="AC734" s="87"/>
      <c r="AD734" s="87"/>
    </row>
    <row r="735">
      <c r="A735" s="117"/>
      <c r="B735" s="107"/>
      <c r="C735" s="47"/>
      <c r="D735" s="108"/>
      <c r="E735" s="109"/>
      <c r="F735" s="110"/>
      <c r="G735" s="111"/>
      <c r="H735" s="112"/>
      <c r="I735" s="113"/>
      <c r="J735" s="114"/>
      <c r="K735" s="115"/>
      <c r="L735" s="116"/>
      <c r="M735" s="71"/>
      <c r="N735" s="86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  <c r="AC735" s="87"/>
      <c r="AD735" s="87"/>
    </row>
    <row r="736">
      <c r="A736" s="117"/>
      <c r="B736" s="107"/>
      <c r="C736" s="47"/>
      <c r="D736" s="108"/>
      <c r="E736" s="109"/>
      <c r="F736" s="110"/>
      <c r="G736" s="111"/>
      <c r="H736" s="112"/>
      <c r="I736" s="113"/>
      <c r="J736" s="114"/>
      <c r="K736" s="115"/>
      <c r="L736" s="116"/>
      <c r="M736" s="71"/>
      <c r="N736" s="86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  <c r="AC736" s="87"/>
      <c r="AD736" s="87"/>
    </row>
    <row r="737">
      <c r="A737" s="117"/>
      <c r="B737" s="107"/>
      <c r="C737" s="47"/>
      <c r="D737" s="108"/>
      <c r="E737" s="109"/>
      <c r="F737" s="110"/>
      <c r="G737" s="111"/>
      <c r="H737" s="112"/>
      <c r="I737" s="113"/>
      <c r="J737" s="114"/>
      <c r="K737" s="115"/>
      <c r="L737" s="116"/>
      <c r="M737" s="71"/>
      <c r="N737" s="86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  <c r="AC737" s="87"/>
      <c r="AD737" s="87"/>
    </row>
    <row r="738">
      <c r="A738" s="117"/>
      <c r="B738" s="107"/>
      <c r="C738" s="47"/>
      <c r="D738" s="108"/>
      <c r="E738" s="109"/>
      <c r="F738" s="110"/>
      <c r="G738" s="111"/>
      <c r="H738" s="112"/>
      <c r="I738" s="113"/>
      <c r="J738" s="114"/>
      <c r="K738" s="115"/>
      <c r="L738" s="116"/>
      <c r="M738" s="71"/>
      <c r="N738" s="86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  <c r="AC738" s="87"/>
      <c r="AD738" s="87"/>
    </row>
    <row r="739">
      <c r="A739" s="117"/>
      <c r="B739" s="107"/>
      <c r="C739" s="47"/>
      <c r="D739" s="108"/>
      <c r="E739" s="109"/>
      <c r="F739" s="110"/>
      <c r="G739" s="111"/>
      <c r="H739" s="112"/>
      <c r="I739" s="113"/>
      <c r="J739" s="114"/>
      <c r="K739" s="115"/>
      <c r="L739" s="116"/>
      <c r="M739" s="71"/>
      <c r="N739" s="86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  <c r="AC739" s="87"/>
      <c r="AD739" s="87"/>
    </row>
    <row r="740">
      <c r="A740" s="117"/>
      <c r="B740" s="107"/>
      <c r="C740" s="47"/>
      <c r="D740" s="108"/>
      <c r="E740" s="109"/>
      <c r="F740" s="110"/>
      <c r="G740" s="111"/>
      <c r="H740" s="112"/>
      <c r="I740" s="113"/>
      <c r="J740" s="114"/>
      <c r="K740" s="115"/>
      <c r="L740" s="116"/>
      <c r="M740" s="71"/>
      <c r="N740" s="86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  <c r="AC740" s="87"/>
      <c r="AD740" s="87"/>
    </row>
    <row r="741">
      <c r="A741" s="117"/>
      <c r="B741" s="107"/>
      <c r="C741" s="47"/>
      <c r="D741" s="108"/>
      <c r="E741" s="109"/>
      <c r="F741" s="110"/>
      <c r="G741" s="111"/>
      <c r="H741" s="112"/>
      <c r="I741" s="113"/>
      <c r="J741" s="114"/>
      <c r="K741" s="115"/>
      <c r="L741" s="116"/>
      <c r="M741" s="71"/>
      <c r="N741" s="86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  <c r="AC741" s="87"/>
      <c r="AD741" s="87"/>
    </row>
    <row r="742">
      <c r="A742" s="117"/>
      <c r="B742" s="107"/>
      <c r="C742" s="47"/>
      <c r="D742" s="108"/>
      <c r="E742" s="109"/>
      <c r="F742" s="110"/>
      <c r="G742" s="111"/>
      <c r="H742" s="112"/>
      <c r="I742" s="113"/>
      <c r="J742" s="114"/>
      <c r="K742" s="115"/>
      <c r="L742" s="116"/>
      <c r="M742" s="71"/>
      <c r="N742" s="86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  <c r="AC742" s="87"/>
      <c r="AD742" s="87"/>
    </row>
    <row r="743">
      <c r="A743" s="117"/>
      <c r="B743" s="107"/>
      <c r="C743" s="47"/>
      <c r="D743" s="108"/>
      <c r="E743" s="109"/>
      <c r="F743" s="110"/>
      <c r="G743" s="111"/>
      <c r="H743" s="112"/>
      <c r="I743" s="113"/>
      <c r="J743" s="114"/>
      <c r="K743" s="115"/>
      <c r="L743" s="116"/>
      <c r="M743" s="71"/>
      <c r="N743" s="86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  <c r="AC743" s="87"/>
      <c r="AD743" s="87"/>
    </row>
    <row r="744">
      <c r="A744" s="117"/>
      <c r="B744" s="107"/>
      <c r="C744" s="47"/>
      <c r="D744" s="108"/>
      <c r="E744" s="109"/>
      <c r="F744" s="110"/>
      <c r="G744" s="111"/>
      <c r="H744" s="112"/>
      <c r="I744" s="113"/>
      <c r="J744" s="114"/>
      <c r="K744" s="115"/>
      <c r="L744" s="116"/>
      <c r="M744" s="71"/>
      <c r="N744" s="86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  <c r="AC744" s="87"/>
      <c r="AD744" s="87"/>
    </row>
    <row r="745">
      <c r="A745" s="117"/>
      <c r="B745" s="107"/>
      <c r="C745" s="47"/>
      <c r="D745" s="108"/>
      <c r="E745" s="109"/>
      <c r="F745" s="110"/>
      <c r="G745" s="111"/>
      <c r="H745" s="112"/>
      <c r="I745" s="113"/>
      <c r="J745" s="114"/>
      <c r="K745" s="115"/>
      <c r="L745" s="116"/>
      <c r="M745" s="71"/>
      <c r="N745" s="86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  <c r="AC745" s="87"/>
      <c r="AD745" s="87"/>
    </row>
    <row r="746">
      <c r="A746" s="117"/>
      <c r="B746" s="107"/>
      <c r="C746" s="47"/>
      <c r="D746" s="108"/>
      <c r="E746" s="109"/>
      <c r="F746" s="110"/>
      <c r="G746" s="111"/>
      <c r="H746" s="112"/>
      <c r="I746" s="113"/>
      <c r="J746" s="114"/>
      <c r="K746" s="115"/>
      <c r="L746" s="116"/>
      <c r="M746" s="71"/>
      <c r="N746" s="86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  <c r="AC746" s="87"/>
      <c r="AD746" s="87"/>
    </row>
    <row r="747">
      <c r="A747" s="117"/>
      <c r="B747" s="107"/>
      <c r="C747" s="47"/>
      <c r="D747" s="108"/>
      <c r="E747" s="109"/>
      <c r="F747" s="110"/>
      <c r="G747" s="111"/>
      <c r="H747" s="112"/>
      <c r="I747" s="113"/>
      <c r="J747" s="114"/>
      <c r="K747" s="115"/>
      <c r="L747" s="116"/>
      <c r="M747" s="71"/>
      <c r="N747" s="86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  <c r="AC747" s="87"/>
      <c r="AD747" s="87"/>
    </row>
    <row r="748">
      <c r="A748" s="117"/>
      <c r="B748" s="107"/>
      <c r="C748" s="47"/>
      <c r="D748" s="108"/>
      <c r="E748" s="109"/>
      <c r="F748" s="110"/>
      <c r="G748" s="111"/>
      <c r="H748" s="112"/>
      <c r="I748" s="113"/>
      <c r="J748" s="114"/>
      <c r="K748" s="115"/>
      <c r="L748" s="116"/>
      <c r="M748" s="71"/>
      <c r="N748" s="86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  <c r="AC748" s="87"/>
      <c r="AD748" s="87"/>
    </row>
    <row r="749">
      <c r="A749" s="117"/>
      <c r="B749" s="107"/>
      <c r="C749" s="47"/>
      <c r="D749" s="108"/>
      <c r="E749" s="109"/>
      <c r="F749" s="110"/>
      <c r="G749" s="111"/>
      <c r="H749" s="112"/>
      <c r="I749" s="113"/>
      <c r="J749" s="114"/>
      <c r="K749" s="115"/>
      <c r="L749" s="116"/>
      <c r="M749" s="71"/>
      <c r="N749" s="86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  <c r="AC749" s="87"/>
      <c r="AD749" s="87"/>
    </row>
    <row r="750">
      <c r="A750" s="117"/>
      <c r="B750" s="107"/>
      <c r="C750" s="47"/>
      <c r="D750" s="108"/>
      <c r="E750" s="109"/>
      <c r="F750" s="110"/>
      <c r="G750" s="111"/>
      <c r="H750" s="112"/>
      <c r="I750" s="113"/>
      <c r="J750" s="114"/>
      <c r="K750" s="115"/>
      <c r="L750" s="116"/>
      <c r="M750" s="71"/>
      <c r="N750" s="86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  <c r="AC750" s="87"/>
      <c r="AD750" s="87"/>
    </row>
    <row r="751">
      <c r="A751" s="117"/>
      <c r="B751" s="107"/>
      <c r="C751" s="47"/>
      <c r="D751" s="108"/>
      <c r="E751" s="109"/>
      <c r="F751" s="110"/>
      <c r="G751" s="111"/>
      <c r="H751" s="112"/>
      <c r="I751" s="113"/>
      <c r="J751" s="114"/>
      <c r="K751" s="115"/>
      <c r="L751" s="116"/>
      <c r="M751" s="71"/>
      <c r="N751" s="86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  <c r="AC751" s="87"/>
      <c r="AD751" s="87"/>
    </row>
    <row r="752">
      <c r="A752" s="117"/>
      <c r="B752" s="107"/>
      <c r="C752" s="47"/>
      <c r="D752" s="108"/>
      <c r="E752" s="109"/>
      <c r="F752" s="110"/>
      <c r="G752" s="111"/>
      <c r="H752" s="112"/>
      <c r="I752" s="113"/>
      <c r="J752" s="114"/>
      <c r="K752" s="115"/>
      <c r="L752" s="116"/>
      <c r="M752" s="71"/>
      <c r="N752" s="86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  <c r="AC752" s="87"/>
      <c r="AD752" s="87"/>
    </row>
    <row r="753">
      <c r="A753" s="117"/>
      <c r="B753" s="107"/>
      <c r="C753" s="47"/>
      <c r="D753" s="108"/>
      <c r="E753" s="109"/>
      <c r="F753" s="110"/>
      <c r="G753" s="111"/>
      <c r="H753" s="112"/>
      <c r="I753" s="113"/>
      <c r="J753" s="114"/>
      <c r="K753" s="115"/>
      <c r="L753" s="116"/>
      <c r="M753" s="71"/>
      <c r="N753" s="86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  <c r="AC753" s="87"/>
      <c r="AD753" s="87"/>
    </row>
    <row r="754">
      <c r="A754" s="117"/>
      <c r="B754" s="107"/>
      <c r="C754" s="47"/>
      <c r="D754" s="108"/>
      <c r="E754" s="109"/>
      <c r="F754" s="110"/>
      <c r="G754" s="111"/>
      <c r="H754" s="112"/>
      <c r="I754" s="113"/>
      <c r="J754" s="114"/>
      <c r="K754" s="115"/>
      <c r="L754" s="116"/>
      <c r="M754" s="71"/>
      <c r="N754" s="86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  <c r="AC754" s="87"/>
      <c r="AD754" s="87"/>
    </row>
    <row r="755">
      <c r="A755" s="117"/>
      <c r="B755" s="107"/>
      <c r="C755" s="47"/>
      <c r="D755" s="108"/>
      <c r="E755" s="109"/>
      <c r="F755" s="110"/>
      <c r="G755" s="111"/>
      <c r="H755" s="112"/>
      <c r="I755" s="113"/>
      <c r="J755" s="114"/>
      <c r="K755" s="115"/>
      <c r="L755" s="116"/>
      <c r="M755" s="71"/>
      <c r="N755" s="86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  <c r="AC755" s="87"/>
      <c r="AD755" s="87"/>
    </row>
    <row r="756">
      <c r="A756" s="117"/>
      <c r="B756" s="107"/>
      <c r="C756" s="47"/>
      <c r="D756" s="108"/>
      <c r="E756" s="109"/>
      <c r="F756" s="110"/>
      <c r="G756" s="111"/>
      <c r="H756" s="112"/>
      <c r="I756" s="113"/>
      <c r="J756" s="114"/>
      <c r="K756" s="115"/>
      <c r="L756" s="116"/>
      <c r="M756" s="71"/>
      <c r="N756" s="86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  <c r="AC756" s="87"/>
      <c r="AD756" s="87"/>
    </row>
    <row r="757">
      <c r="A757" s="117"/>
      <c r="B757" s="107"/>
      <c r="C757" s="47"/>
      <c r="D757" s="108"/>
      <c r="E757" s="109"/>
      <c r="F757" s="110"/>
      <c r="G757" s="111"/>
      <c r="H757" s="112"/>
      <c r="I757" s="113"/>
      <c r="J757" s="114"/>
      <c r="K757" s="115"/>
      <c r="L757" s="116"/>
      <c r="M757" s="71"/>
      <c r="N757" s="86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  <c r="AC757" s="87"/>
      <c r="AD757" s="87"/>
    </row>
    <row r="758">
      <c r="A758" s="117"/>
      <c r="B758" s="107"/>
      <c r="C758" s="47"/>
      <c r="D758" s="108"/>
      <c r="E758" s="109"/>
      <c r="F758" s="110"/>
      <c r="G758" s="111"/>
      <c r="H758" s="112"/>
      <c r="I758" s="113"/>
      <c r="J758" s="114"/>
      <c r="K758" s="115"/>
      <c r="L758" s="116"/>
      <c r="M758" s="71"/>
      <c r="N758" s="86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  <c r="AC758" s="87"/>
      <c r="AD758" s="87"/>
    </row>
    <row r="759">
      <c r="A759" s="117"/>
      <c r="B759" s="107"/>
      <c r="C759" s="47"/>
      <c r="D759" s="108"/>
      <c r="E759" s="109"/>
      <c r="F759" s="110"/>
      <c r="G759" s="111"/>
      <c r="H759" s="112"/>
      <c r="I759" s="113"/>
      <c r="J759" s="114"/>
      <c r="K759" s="115"/>
      <c r="L759" s="116"/>
      <c r="M759" s="71"/>
      <c r="N759" s="86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  <c r="AC759" s="87"/>
      <c r="AD759" s="87"/>
    </row>
    <row r="760">
      <c r="A760" s="117"/>
      <c r="B760" s="107"/>
      <c r="C760" s="47"/>
      <c r="D760" s="108"/>
      <c r="E760" s="109"/>
      <c r="F760" s="110"/>
      <c r="G760" s="111"/>
      <c r="H760" s="112"/>
      <c r="I760" s="113"/>
      <c r="J760" s="114"/>
      <c r="K760" s="115"/>
      <c r="L760" s="116"/>
      <c r="M760" s="71"/>
      <c r="N760" s="86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  <c r="AC760" s="87"/>
      <c r="AD760" s="87"/>
    </row>
    <row r="761">
      <c r="A761" s="117"/>
      <c r="B761" s="107"/>
      <c r="C761" s="47"/>
      <c r="D761" s="108"/>
      <c r="E761" s="109"/>
      <c r="F761" s="110"/>
      <c r="G761" s="111"/>
      <c r="H761" s="112"/>
      <c r="I761" s="113"/>
      <c r="J761" s="114"/>
      <c r="K761" s="115"/>
      <c r="L761" s="116"/>
      <c r="M761" s="71"/>
      <c r="N761" s="86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  <c r="AC761" s="87"/>
      <c r="AD761" s="87"/>
    </row>
    <row r="762">
      <c r="A762" s="117"/>
      <c r="B762" s="107"/>
      <c r="C762" s="47"/>
      <c r="D762" s="108"/>
      <c r="E762" s="109"/>
      <c r="F762" s="110"/>
      <c r="G762" s="111"/>
      <c r="H762" s="112"/>
      <c r="I762" s="113"/>
      <c r="J762" s="114"/>
      <c r="K762" s="115"/>
      <c r="L762" s="116"/>
      <c r="M762" s="71"/>
      <c r="N762" s="86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  <c r="AC762" s="87"/>
      <c r="AD762" s="87"/>
    </row>
    <row r="763">
      <c r="A763" s="117"/>
      <c r="B763" s="107"/>
      <c r="C763" s="47"/>
      <c r="D763" s="108"/>
      <c r="E763" s="109"/>
      <c r="F763" s="110"/>
      <c r="G763" s="111"/>
      <c r="H763" s="112"/>
      <c r="I763" s="113"/>
      <c r="J763" s="114"/>
      <c r="K763" s="115"/>
      <c r="L763" s="116"/>
      <c r="M763" s="71"/>
      <c r="N763" s="86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  <c r="AC763" s="87"/>
      <c r="AD763" s="87"/>
    </row>
    <row r="764">
      <c r="A764" s="117"/>
      <c r="B764" s="107"/>
      <c r="C764" s="47"/>
      <c r="D764" s="108"/>
      <c r="E764" s="109"/>
      <c r="F764" s="110"/>
      <c r="G764" s="111"/>
      <c r="H764" s="112"/>
      <c r="I764" s="113"/>
      <c r="J764" s="114"/>
      <c r="K764" s="115"/>
      <c r="L764" s="116"/>
      <c r="M764" s="71"/>
      <c r="N764" s="86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  <c r="AC764" s="87"/>
      <c r="AD764" s="87"/>
    </row>
    <row r="765">
      <c r="A765" s="117"/>
      <c r="B765" s="107"/>
      <c r="C765" s="47"/>
      <c r="D765" s="108"/>
      <c r="E765" s="109"/>
      <c r="F765" s="110"/>
      <c r="G765" s="111"/>
      <c r="H765" s="112"/>
      <c r="I765" s="113"/>
      <c r="J765" s="114"/>
      <c r="K765" s="115"/>
      <c r="L765" s="116"/>
      <c r="M765" s="71"/>
      <c r="N765" s="86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  <c r="AC765" s="87"/>
      <c r="AD765" s="87"/>
    </row>
    <row r="766">
      <c r="A766" s="117"/>
      <c r="B766" s="107"/>
      <c r="C766" s="47"/>
      <c r="D766" s="108"/>
      <c r="E766" s="109"/>
      <c r="F766" s="110"/>
      <c r="G766" s="111"/>
      <c r="H766" s="112"/>
      <c r="I766" s="113"/>
      <c r="J766" s="114"/>
      <c r="K766" s="115"/>
      <c r="L766" s="116"/>
      <c r="M766" s="71"/>
      <c r="N766" s="86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  <c r="AC766" s="87"/>
      <c r="AD766" s="87"/>
    </row>
    <row r="767">
      <c r="A767" s="117"/>
      <c r="B767" s="107"/>
      <c r="C767" s="47"/>
      <c r="D767" s="108"/>
      <c r="E767" s="109"/>
      <c r="F767" s="110"/>
      <c r="G767" s="111"/>
      <c r="H767" s="112"/>
      <c r="I767" s="113"/>
      <c r="J767" s="114"/>
      <c r="K767" s="115"/>
      <c r="L767" s="116"/>
      <c r="M767" s="71"/>
      <c r="N767" s="86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  <c r="AC767" s="87"/>
      <c r="AD767" s="87"/>
    </row>
    <row r="768">
      <c r="A768" s="117"/>
      <c r="B768" s="107"/>
      <c r="C768" s="47"/>
      <c r="D768" s="108"/>
      <c r="E768" s="109"/>
      <c r="F768" s="110"/>
      <c r="G768" s="111"/>
      <c r="H768" s="112"/>
      <c r="I768" s="113"/>
      <c r="J768" s="114"/>
      <c r="K768" s="115"/>
      <c r="L768" s="116"/>
      <c r="M768" s="71"/>
      <c r="N768" s="86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  <c r="AC768" s="87"/>
      <c r="AD768" s="87"/>
    </row>
    <row r="769">
      <c r="A769" s="117"/>
      <c r="B769" s="107"/>
      <c r="C769" s="47"/>
      <c r="D769" s="108"/>
      <c r="E769" s="109"/>
      <c r="F769" s="110"/>
      <c r="G769" s="111"/>
      <c r="H769" s="112"/>
      <c r="I769" s="113"/>
      <c r="J769" s="114"/>
      <c r="K769" s="115"/>
      <c r="L769" s="116"/>
      <c r="M769" s="71"/>
      <c r="N769" s="86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  <c r="AC769" s="87"/>
      <c r="AD769" s="87"/>
    </row>
    <row r="770">
      <c r="A770" s="117"/>
      <c r="B770" s="107"/>
      <c r="C770" s="47"/>
      <c r="D770" s="108"/>
      <c r="E770" s="109"/>
      <c r="F770" s="110"/>
      <c r="G770" s="111"/>
      <c r="H770" s="112"/>
      <c r="I770" s="113"/>
      <c r="J770" s="114"/>
      <c r="K770" s="115"/>
      <c r="L770" s="116"/>
      <c r="M770" s="71"/>
      <c r="N770" s="86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  <c r="AC770" s="87"/>
      <c r="AD770" s="87"/>
    </row>
    <row r="771">
      <c r="A771" s="117"/>
      <c r="B771" s="107"/>
      <c r="C771" s="47"/>
      <c r="D771" s="108"/>
      <c r="E771" s="109"/>
      <c r="F771" s="110"/>
      <c r="G771" s="111"/>
      <c r="H771" s="112"/>
      <c r="I771" s="113"/>
      <c r="J771" s="114"/>
      <c r="K771" s="115"/>
      <c r="L771" s="116"/>
      <c r="M771" s="71"/>
      <c r="N771" s="86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  <c r="AC771" s="87"/>
      <c r="AD771" s="87"/>
    </row>
    <row r="772">
      <c r="A772" s="117"/>
      <c r="B772" s="107"/>
      <c r="C772" s="47"/>
      <c r="D772" s="108"/>
      <c r="E772" s="109"/>
      <c r="F772" s="110"/>
      <c r="G772" s="111"/>
      <c r="H772" s="112"/>
      <c r="I772" s="113"/>
      <c r="J772" s="114"/>
      <c r="K772" s="115"/>
      <c r="L772" s="116"/>
      <c r="M772" s="71"/>
      <c r="N772" s="86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  <c r="AC772" s="87"/>
      <c r="AD772" s="87"/>
    </row>
    <row r="773">
      <c r="A773" s="117"/>
      <c r="B773" s="107"/>
      <c r="C773" s="47"/>
      <c r="D773" s="108"/>
      <c r="E773" s="109"/>
      <c r="F773" s="110"/>
      <c r="G773" s="111"/>
      <c r="H773" s="112"/>
      <c r="I773" s="113"/>
      <c r="J773" s="114"/>
      <c r="K773" s="115"/>
      <c r="L773" s="116"/>
      <c r="M773" s="71"/>
      <c r="N773" s="86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  <c r="AC773" s="87"/>
      <c r="AD773" s="87"/>
    </row>
    <row r="774">
      <c r="A774" s="117"/>
      <c r="B774" s="107"/>
      <c r="C774" s="47"/>
      <c r="D774" s="108"/>
      <c r="E774" s="109"/>
      <c r="F774" s="110"/>
      <c r="G774" s="111"/>
      <c r="H774" s="112"/>
      <c r="I774" s="113"/>
      <c r="J774" s="114"/>
      <c r="K774" s="115"/>
      <c r="L774" s="116"/>
      <c r="M774" s="71"/>
      <c r="N774" s="86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  <c r="AC774" s="87"/>
      <c r="AD774" s="87"/>
    </row>
    <row r="775">
      <c r="A775" s="117"/>
      <c r="B775" s="107"/>
      <c r="C775" s="47"/>
      <c r="D775" s="108"/>
      <c r="E775" s="109"/>
      <c r="F775" s="110"/>
      <c r="G775" s="111"/>
      <c r="H775" s="112"/>
      <c r="I775" s="113"/>
      <c r="J775" s="114"/>
      <c r="K775" s="115"/>
      <c r="L775" s="116"/>
      <c r="M775" s="71"/>
      <c r="N775" s="86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  <c r="AC775" s="87"/>
      <c r="AD775" s="87"/>
    </row>
    <row r="776">
      <c r="A776" s="117"/>
      <c r="B776" s="107"/>
      <c r="C776" s="47"/>
      <c r="D776" s="108"/>
      <c r="E776" s="109"/>
      <c r="F776" s="110"/>
      <c r="G776" s="111"/>
      <c r="H776" s="112"/>
      <c r="I776" s="113"/>
      <c r="J776" s="114"/>
      <c r="K776" s="115"/>
      <c r="L776" s="116"/>
      <c r="M776" s="71"/>
      <c r="N776" s="86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  <c r="AC776" s="87"/>
      <c r="AD776" s="87"/>
    </row>
    <row r="777">
      <c r="A777" s="117"/>
      <c r="B777" s="107"/>
      <c r="C777" s="47"/>
      <c r="D777" s="108"/>
      <c r="E777" s="109"/>
      <c r="F777" s="110"/>
      <c r="G777" s="111"/>
      <c r="H777" s="112"/>
      <c r="I777" s="113"/>
      <c r="J777" s="114"/>
      <c r="K777" s="115"/>
      <c r="L777" s="116"/>
      <c r="M777" s="71"/>
      <c r="N777" s="86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  <c r="AC777" s="87"/>
      <c r="AD777" s="87"/>
    </row>
    <row r="778">
      <c r="A778" s="117"/>
      <c r="B778" s="107"/>
      <c r="C778" s="47"/>
      <c r="D778" s="108"/>
      <c r="E778" s="109"/>
      <c r="F778" s="110"/>
      <c r="G778" s="111"/>
      <c r="H778" s="112"/>
      <c r="I778" s="113"/>
      <c r="J778" s="114"/>
      <c r="K778" s="115"/>
      <c r="L778" s="116"/>
      <c r="M778" s="71"/>
      <c r="N778" s="86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  <c r="AC778" s="87"/>
      <c r="AD778" s="87"/>
    </row>
    <row r="779">
      <c r="A779" s="117"/>
      <c r="B779" s="107"/>
      <c r="C779" s="47"/>
      <c r="D779" s="108"/>
      <c r="E779" s="109"/>
      <c r="F779" s="110"/>
      <c r="G779" s="111"/>
      <c r="H779" s="112"/>
      <c r="I779" s="113"/>
      <c r="J779" s="114"/>
      <c r="K779" s="115"/>
      <c r="L779" s="116"/>
      <c r="M779" s="71"/>
      <c r="N779" s="86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  <c r="AC779" s="87"/>
      <c r="AD779" s="87"/>
    </row>
    <row r="780">
      <c r="A780" s="117"/>
      <c r="B780" s="107"/>
      <c r="C780" s="47"/>
      <c r="D780" s="108"/>
      <c r="E780" s="109"/>
      <c r="F780" s="110"/>
      <c r="G780" s="111"/>
      <c r="H780" s="112"/>
      <c r="I780" s="113"/>
      <c r="J780" s="114"/>
      <c r="K780" s="115"/>
      <c r="L780" s="116"/>
      <c r="M780" s="71"/>
      <c r="N780" s="86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  <c r="AC780" s="87"/>
      <c r="AD780" s="87"/>
    </row>
    <row r="781">
      <c r="A781" s="117"/>
      <c r="B781" s="107"/>
      <c r="C781" s="47"/>
      <c r="D781" s="108"/>
      <c r="E781" s="109"/>
      <c r="F781" s="110"/>
      <c r="G781" s="111"/>
      <c r="H781" s="112"/>
      <c r="I781" s="113"/>
      <c r="J781" s="114"/>
      <c r="K781" s="115"/>
      <c r="L781" s="116"/>
      <c r="M781" s="71"/>
      <c r="N781" s="86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  <c r="AC781" s="87"/>
      <c r="AD781" s="87"/>
    </row>
    <row r="782">
      <c r="A782" s="117"/>
      <c r="B782" s="107"/>
      <c r="C782" s="47"/>
      <c r="D782" s="108"/>
      <c r="E782" s="109"/>
      <c r="F782" s="110"/>
      <c r="G782" s="111"/>
      <c r="H782" s="112"/>
      <c r="I782" s="113"/>
      <c r="J782" s="114"/>
      <c r="K782" s="115"/>
      <c r="L782" s="116"/>
      <c r="M782" s="71"/>
      <c r="N782" s="86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  <c r="AC782" s="87"/>
      <c r="AD782" s="87"/>
    </row>
    <row r="783">
      <c r="A783" s="117"/>
      <c r="B783" s="107"/>
      <c r="C783" s="47"/>
      <c r="D783" s="108"/>
      <c r="E783" s="109"/>
      <c r="F783" s="110"/>
      <c r="G783" s="111"/>
      <c r="H783" s="112"/>
      <c r="I783" s="113"/>
      <c r="J783" s="114"/>
      <c r="K783" s="115"/>
      <c r="L783" s="116"/>
      <c r="M783" s="71"/>
      <c r="N783" s="86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  <c r="AC783" s="87"/>
      <c r="AD783" s="87"/>
    </row>
    <row r="784">
      <c r="A784" s="117"/>
      <c r="B784" s="107"/>
      <c r="C784" s="47"/>
      <c r="D784" s="108"/>
      <c r="E784" s="109"/>
      <c r="F784" s="110"/>
      <c r="G784" s="111"/>
      <c r="H784" s="112"/>
      <c r="I784" s="113"/>
      <c r="J784" s="114"/>
      <c r="K784" s="115"/>
      <c r="L784" s="116"/>
      <c r="M784" s="71"/>
      <c r="N784" s="86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  <c r="AC784" s="87"/>
      <c r="AD784" s="87"/>
    </row>
    <row r="785">
      <c r="A785" s="117"/>
      <c r="B785" s="107"/>
      <c r="C785" s="47"/>
      <c r="D785" s="108"/>
      <c r="E785" s="109"/>
      <c r="F785" s="110"/>
      <c r="G785" s="111"/>
      <c r="H785" s="112"/>
      <c r="I785" s="113"/>
      <c r="J785" s="114"/>
      <c r="K785" s="115"/>
      <c r="L785" s="116"/>
      <c r="M785" s="71"/>
      <c r="N785" s="86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  <c r="AC785" s="87"/>
      <c r="AD785" s="87"/>
    </row>
    <row r="786">
      <c r="A786" s="117"/>
      <c r="B786" s="107"/>
      <c r="C786" s="47"/>
      <c r="D786" s="108"/>
      <c r="E786" s="109"/>
      <c r="F786" s="110"/>
      <c r="G786" s="111"/>
      <c r="H786" s="112"/>
      <c r="I786" s="113"/>
      <c r="J786" s="114"/>
      <c r="K786" s="115"/>
      <c r="L786" s="116"/>
      <c r="M786" s="71"/>
      <c r="N786" s="86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  <c r="AC786" s="87"/>
      <c r="AD786" s="87"/>
    </row>
    <row r="787">
      <c r="A787" s="117"/>
      <c r="B787" s="107"/>
      <c r="C787" s="47"/>
      <c r="D787" s="108"/>
      <c r="E787" s="109"/>
      <c r="F787" s="110"/>
      <c r="G787" s="111"/>
      <c r="H787" s="112"/>
      <c r="I787" s="113"/>
      <c r="J787" s="114"/>
      <c r="K787" s="115"/>
      <c r="L787" s="116"/>
      <c r="M787" s="71"/>
      <c r="N787" s="86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  <c r="AC787" s="87"/>
      <c r="AD787" s="87"/>
    </row>
    <row r="788">
      <c r="A788" s="117"/>
      <c r="B788" s="107"/>
      <c r="C788" s="47"/>
      <c r="D788" s="108"/>
      <c r="E788" s="109"/>
      <c r="F788" s="110"/>
      <c r="G788" s="111"/>
      <c r="H788" s="112"/>
      <c r="I788" s="113"/>
      <c r="J788" s="114"/>
      <c r="K788" s="115"/>
      <c r="L788" s="116"/>
      <c r="M788" s="71"/>
      <c r="N788" s="86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  <c r="AC788" s="87"/>
      <c r="AD788" s="87"/>
    </row>
    <row r="789">
      <c r="A789" s="117"/>
      <c r="B789" s="107"/>
      <c r="C789" s="47"/>
      <c r="D789" s="108"/>
      <c r="E789" s="109"/>
      <c r="F789" s="110"/>
      <c r="G789" s="111"/>
      <c r="H789" s="112"/>
      <c r="I789" s="113"/>
      <c r="J789" s="114"/>
      <c r="K789" s="115"/>
      <c r="L789" s="116"/>
      <c r="M789" s="71"/>
      <c r="N789" s="86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  <c r="AC789" s="87"/>
      <c r="AD789" s="87"/>
    </row>
    <row r="790">
      <c r="A790" s="117"/>
      <c r="B790" s="107"/>
      <c r="C790" s="47"/>
      <c r="D790" s="108"/>
      <c r="E790" s="109"/>
      <c r="F790" s="110"/>
      <c r="G790" s="111"/>
      <c r="H790" s="112"/>
      <c r="I790" s="113"/>
      <c r="J790" s="114"/>
      <c r="K790" s="115"/>
      <c r="L790" s="116"/>
      <c r="M790" s="71"/>
      <c r="N790" s="86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  <c r="AC790" s="87"/>
      <c r="AD790" s="87"/>
    </row>
    <row r="791">
      <c r="A791" s="117"/>
      <c r="B791" s="107"/>
      <c r="C791" s="47"/>
      <c r="D791" s="108"/>
      <c r="E791" s="109"/>
      <c r="F791" s="110"/>
      <c r="G791" s="111"/>
      <c r="H791" s="112"/>
      <c r="I791" s="113"/>
      <c r="J791" s="114"/>
      <c r="K791" s="115"/>
      <c r="L791" s="116"/>
      <c r="M791" s="71"/>
      <c r="N791" s="86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  <c r="AC791" s="87"/>
      <c r="AD791" s="87"/>
    </row>
    <row r="792">
      <c r="A792" s="117"/>
      <c r="B792" s="107"/>
      <c r="C792" s="47"/>
      <c r="D792" s="108"/>
      <c r="E792" s="109"/>
      <c r="F792" s="110"/>
      <c r="G792" s="111"/>
      <c r="H792" s="112"/>
      <c r="I792" s="113"/>
      <c r="J792" s="114"/>
      <c r="K792" s="115"/>
      <c r="L792" s="116"/>
      <c r="M792" s="71"/>
      <c r="N792" s="86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  <c r="AC792" s="87"/>
      <c r="AD792" s="87"/>
    </row>
    <row r="793">
      <c r="A793" s="117"/>
      <c r="B793" s="107"/>
      <c r="C793" s="47"/>
      <c r="D793" s="108"/>
      <c r="E793" s="109"/>
      <c r="F793" s="110"/>
      <c r="G793" s="111"/>
      <c r="H793" s="112"/>
      <c r="I793" s="113"/>
      <c r="J793" s="114"/>
      <c r="K793" s="115"/>
      <c r="L793" s="116"/>
      <c r="M793" s="71"/>
      <c r="N793" s="86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  <c r="AC793" s="87"/>
      <c r="AD793" s="87"/>
    </row>
    <row r="794">
      <c r="A794" s="117"/>
      <c r="B794" s="107"/>
      <c r="C794" s="47"/>
      <c r="D794" s="108"/>
      <c r="E794" s="109"/>
      <c r="F794" s="110"/>
      <c r="G794" s="111"/>
      <c r="H794" s="112"/>
      <c r="I794" s="113"/>
      <c r="J794" s="114"/>
      <c r="K794" s="115"/>
      <c r="L794" s="116"/>
      <c r="M794" s="71"/>
      <c r="N794" s="86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  <c r="AC794" s="87"/>
      <c r="AD794" s="87"/>
    </row>
    <row r="795">
      <c r="A795" s="117"/>
      <c r="B795" s="107"/>
      <c r="C795" s="47"/>
      <c r="D795" s="108"/>
      <c r="E795" s="109"/>
      <c r="F795" s="110"/>
      <c r="G795" s="111"/>
      <c r="H795" s="112"/>
      <c r="I795" s="113"/>
      <c r="J795" s="114"/>
      <c r="K795" s="115"/>
      <c r="L795" s="116"/>
      <c r="M795" s="71"/>
      <c r="N795" s="86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  <c r="AC795" s="87"/>
      <c r="AD795" s="87"/>
    </row>
    <row r="796">
      <c r="A796" s="117"/>
      <c r="B796" s="107"/>
      <c r="C796" s="47"/>
      <c r="D796" s="108"/>
      <c r="E796" s="109"/>
      <c r="F796" s="110"/>
      <c r="G796" s="111"/>
      <c r="H796" s="112"/>
      <c r="I796" s="113"/>
      <c r="J796" s="114"/>
      <c r="K796" s="115"/>
      <c r="L796" s="116"/>
      <c r="M796" s="71"/>
      <c r="N796" s="86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  <c r="AC796" s="87"/>
      <c r="AD796" s="87"/>
    </row>
    <row r="797">
      <c r="A797" s="117"/>
      <c r="B797" s="107"/>
      <c r="C797" s="47"/>
      <c r="D797" s="108"/>
      <c r="E797" s="109"/>
      <c r="F797" s="110"/>
      <c r="G797" s="111"/>
      <c r="H797" s="112"/>
      <c r="I797" s="113"/>
      <c r="J797" s="114"/>
      <c r="K797" s="115"/>
      <c r="L797" s="116"/>
      <c r="M797" s="71"/>
      <c r="N797" s="86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  <c r="AC797" s="87"/>
      <c r="AD797" s="87"/>
    </row>
    <row r="798">
      <c r="A798" s="117"/>
      <c r="B798" s="107"/>
      <c r="C798" s="47"/>
      <c r="D798" s="108"/>
      <c r="E798" s="109"/>
      <c r="F798" s="110"/>
      <c r="G798" s="111"/>
      <c r="H798" s="112"/>
      <c r="I798" s="113"/>
      <c r="J798" s="114"/>
      <c r="K798" s="115"/>
      <c r="L798" s="116"/>
      <c r="M798" s="71"/>
      <c r="N798" s="86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  <c r="AC798" s="87"/>
      <c r="AD798" s="87"/>
    </row>
    <row r="799">
      <c r="A799" s="117"/>
      <c r="B799" s="107"/>
      <c r="C799" s="47"/>
      <c r="D799" s="108"/>
      <c r="E799" s="109"/>
      <c r="F799" s="110"/>
      <c r="G799" s="111"/>
      <c r="H799" s="112"/>
      <c r="I799" s="113"/>
      <c r="J799" s="114"/>
      <c r="K799" s="115"/>
      <c r="L799" s="116"/>
      <c r="M799" s="71"/>
      <c r="N799" s="86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  <c r="AC799" s="87"/>
      <c r="AD799" s="87"/>
    </row>
    <row r="800">
      <c r="A800" s="117"/>
      <c r="B800" s="107"/>
      <c r="C800" s="47"/>
      <c r="D800" s="108"/>
      <c r="E800" s="109"/>
      <c r="F800" s="110"/>
      <c r="G800" s="111"/>
      <c r="H800" s="112"/>
      <c r="I800" s="113"/>
      <c r="J800" s="114"/>
      <c r="K800" s="115"/>
      <c r="L800" s="116"/>
      <c r="M800" s="71"/>
      <c r="N800" s="86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  <c r="AC800" s="87"/>
      <c r="AD800" s="87"/>
    </row>
    <row r="801">
      <c r="A801" s="117"/>
      <c r="B801" s="107"/>
      <c r="C801" s="47"/>
      <c r="D801" s="108"/>
      <c r="E801" s="109"/>
      <c r="F801" s="110"/>
      <c r="G801" s="111"/>
      <c r="H801" s="112"/>
      <c r="I801" s="113"/>
      <c r="J801" s="114"/>
      <c r="K801" s="115"/>
      <c r="L801" s="116"/>
      <c r="M801" s="71"/>
      <c r="N801" s="86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  <c r="AC801" s="87"/>
      <c r="AD801" s="87"/>
    </row>
    <row r="802">
      <c r="A802" s="117"/>
      <c r="B802" s="107"/>
      <c r="C802" s="47"/>
      <c r="D802" s="108"/>
      <c r="E802" s="109"/>
      <c r="F802" s="110"/>
      <c r="G802" s="111"/>
      <c r="H802" s="112"/>
      <c r="I802" s="113"/>
      <c r="J802" s="114"/>
      <c r="K802" s="115"/>
      <c r="L802" s="116"/>
      <c r="M802" s="71"/>
      <c r="N802" s="86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  <c r="AC802" s="87"/>
      <c r="AD802" s="87"/>
    </row>
    <row r="803">
      <c r="A803" s="117"/>
      <c r="B803" s="107"/>
      <c r="C803" s="47"/>
      <c r="D803" s="108"/>
      <c r="E803" s="109"/>
      <c r="F803" s="110"/>
      <c r="G803" s="111"/>
      <c r="H803" s="112"/>
      <c r="I803" s="113"/>
      <c r="J803" s="114"/>
      <c r="K803" s="115"/>
      <c r="L803" s="116"/>
      <c r="M803" s="71"/>
      <c r="N803" s="86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  <c r="AC803" s="87"/>
      <c r="AD803" s="87"/>
    </row>
    <row r="804">
      <c r="A804" s="117"/>
      <c r="B804" s="107"/>
      <c r="C804" s="47"/>
      <c r="D804" s="108"/>
      <c r="E804" s="109"/>
      <c r="F804" s="110"/>
      <c r="G804" s="111"/>
      <c r="H804" s="112"/>
      <c r="I804" s="113"/>
      <c r="J804" s="114"/>
      <c r="K804" s="115"/>
      <c r="L804" s="116"/>
      <c r="M804" s="71"/>
      <c r="N804" s="86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  <c r="AC804" s="87"/>
      <c r="AD804" s="87"/>
    </row>
    <row r="805">
      <c r="A805" s="117"/>
      <c r="B805" s="107"/>
      <c r="C805" s="47"/>
      <c r="D805" s="108"/>
      <c r="E805" s="109"/>
      <c r="F805" s="110"/>
      <c r="G805" s="111"/>
      <c r="H805" s="112"/>
      <c r="I805" s="113"/>
      <c r="J805" s="114"/>
      <c r="K805" s="115"/>
      <c r="L805" s="116"/>
      <c r="M805" s="71"/>
      <c r="N805" s="86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  <c r="AC805" s="87"/>
      <c r="AD805" s="87"/>
    </row>
    <row r="806">
      <c r="A806" s="117"/>
      <c r="B806" s="107"/>
      <c r="C806" s="47"/>
      <c r="D806" s="108"/>
      <c r="E806" s="109"/>
      <c r="F806" s="110"/>
      <c r="G806" s="111"/>
      <c r="H806" s="112"/>
      <c r="I806" s="113"/>
      <c r="J806" s="114"/>
      <c r="K806" s="115"/>
      <c r="L806" s="116"/>
      <c r="M806" s="71"/>
      <c r="N806" s="86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  <c r="AC806" s="87"/>
      <c r="AD806" s="87"/>
    </row>
    <row r="807">
      <c r="A807" s="117"/>
      <c r="B807" s="107"/>
      <c r="C807" s="47"/>
      <c r="D807" s="108"/>
      <c r="E807" s="109"/>
      <c r="F807" s="110"/>
      <c r="G807" s="111"/>
      <c r="H807" s="112"/>
      <c r="I807" s="113"/>
      <c r="J807" s="114"/>
      <c r="K807" s="115"/>
      <c r="L807" s="116"/>
      <c r="M807" s="71"/>
      <c r="N807" s="86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  <c r="AC807" s="87"/>
      <c r="AD807" s="87"/>
    </row>
    <row r="808">
      <c r="A808" s="117"/>
      <c r="B808" s="107"/>
      <c r="C808" s="47"/>
      <c r="D808" s="108"/>
      <c r="E808" s="109"/>
      <c r="F808" s="110"/>
      <c r="G808" s="111"/>
      <c r="H808" s="112"/>
      <c r="I808" s="113"/>
      <c r="J808" s="114"/>
      <c r="K808" s="115"/>
      <c r="L808" s="116"/>
      <c r="M808" s="71"/>
      <c r="N808" s="86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  <c r="AC808" s="87"/>
      <c r="AD808" s="87"/>
    </row>
    <row r="809">
      <c r="A809" s="117"/>
      <c r="B809" s="107"/>
      <c r="C809" s="47"/>
      <c r="D809" s="108"/>
      <c r="E809" s="109"/>
      <c r="F809" s="110"/>
      <c r="G809" s="111"/>
      <c r="H809" s="112"/>
      <c r="I809" s="113"/>
      <c r="J809" s="114"/>
      <c r="K809" s="115"/>
      <c r="L809" s="116"/>
      <c r="M809" s="71"/>
      <c r="N809" s="86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  <c r="AC809" s="87"/>
      <c r="AD809" s="87"/>
    </row>
    <row r="810">
      <c r="A810" s="117"/>
      <c r="B810" s="107"/>
      <c r="C810" s="47"/>
      <c r="D810" s="108"/>
      <c r="E810" s="109"/>
      <c r="F810" s="110"/>
      <c r="G810" s="111"/>
      <c r="H810" s="112"/>
      <c r="I810" s="113"/>
      <c r="J810" s="114"/>
      <c r="K810" s="115"/>
      <c r="L810" s="116"/>
      <c r="M810" s="71"/>
      <c r="N810" s="86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  <c r="AC810" s="87"/>
      <c r="AD810" s="87"/>
    </row>
    <row r="811">
      <c r="A811" s="117"/>
      <c r="B811" s="107"/>
      <c r="C811" s="47"/>
      <c r="D811" s="108"/>
      <c r="E811" s="109"/>
      <c r="F811" s="110"/>
      <c r="G811" s="111"/>
      <c r="H811" s="112"/>
      <c r="I811" s="113"/>
      <c r="J811" s="114"/>
      <c r="K811" s="115"/>
      <c r="L811" s="116"/>
      <c r="M811" s="71"/>
      <c r="N811" s="86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  <c r="AC811" s="87"/>
      <c r="AD811" s="87"/>
    </row>
    <row r="812">
      <c r="A812" s="117"/>
      <c r="B812" s="107"/>
      <c r="C812" s="47"/>
      <c r="D812" s="108"/>
      <c r="E812" s="109"/>
      <c r="F812" s="110"/>
      <c r="G812" s="111"/>
      <c r="H812" s="112"/>
      <c r="I812" s="113"/>
      <c r="J812" s="114"/>
      <c r="K812" s="115"/>
      <c r="L812" s="116"/>
      <c r="M812" s="71"/>
      <c r="N812" s="86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  <c r="AC812" s="87"/>
      <c r="AD812" s="87"/>
    </row>
    <row r="813">
      <c r="A813" s="117"/>
      <c r="B813" s="107"/>
      <c r="C813" s="47"/>
      <c r="D813" s="108"/>
      <c r="E813" s="109"/>
      <c r="F813" s="110"/>
      <c r="G813" s="111"/>
      <c r="H813" s="112"/>
      <c r="I813" s="113"/>
      <c r="J813" s="114"/>
      <c r="K813" s="115"/>
      <c r="L813" s="116"/>
      <c r="M813" s="71"/>
      <c r="N813" s="86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  <c r="AC813" s="87"/>
      <c r="AD813" s="87"/>
    </row>
    <row r="814">
      <c r="A814" s="117"/>
      <c r="B814" s="107"/>
      <c r="C814" s="47"/>
      <c r="D814" s="108"/>
      <c r="E814" s="109"/>
      <c r="F814" s="110"/>
      <c r="G814" s="111"/>
      <c r="H814" s="112"/>
      <c r="I814" s="113"/>
      <c r="J814" s="114"/>
      <c r="K814" s="115"/>
      <c r="L814" s="116"/>
      <c r="M814" s="71"/>
      <c r="N814" s="86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  <c r="AC814" s="87"/>
      <c r="AD814" s="87"/>
    </row>
    <row r="815">
      <c r="A815" s="117"/>
      <c r="B815" s="107"/>
      <c r="C815" s="47"/>
      <c r="D815" s="108"/>
      <c r="E815" s="109"/>
      <c r="F815" s="110"/>
      <c r="G815" s="111"/>
      <c r="H815" s="112"/>
      <c r="I815" s="113"/>
      <c r="J815" s="114"/>
      <c r="K815" s="115"/>
      <c r="L815" s="116"/>
      <c r="M815" s="71"/>
      <c r="N815" s="86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  <c r="AC815" s="87"/>
      <c r="AD815" s="87"/>
    </row>
    <row r="816">
      <c r="A816" s="117"/>
      <c r="B816" s="107"/>
      <c r="C816" s="47"/>
      <c r="D816" s="108"/>
      <c r="E816" s="109"/>
      <c r="F816" s="110"/>
      <c r="G816" s="111"/>
      <c r="H816" s="112"/>
      <c r="I816" s="113"/>
      <c r="J816" s="114"/>
      <c r="K816" s="115"/>
      <c r="L816" s="116"/>
      <c r="M816" s="71"/>
      <c r="N816" s="86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  <c r="AC816" s="87"/>
      <c r="AD816" s="87"/>
    </row>
    <row r="817">
      <c r="A817" s="117"/>
      <c r="B817" s="107"/>
      <c r="C817" s="47"/>
      <c r="D817" s="108"/>
      <c r="E817" s="109"/>
      <c r="F817" s="110"/>
      <c r="G817" s="111"/>
      <c r="H817" s="112"/>
      <c r="I817" s="113"/>
      <c r="J817" s="114"/>
      <c r="K817" s="115"/>
      <c r="L817" s="116"/>
      <c r="M817" s="71"/>
      <c r="N817" s="86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  <c r="AC817" s="87"/>
      <c r="AD817" s="87"/>
    </row>
    <row r="818">
      <c r="A818" s="117"/>
      <c r="B818" s="107"/>
      <c r="C818" s="47"/>
      <c r="D818" s="108"/>
      <c r="E818" s="109"/>
      <c r="F818" s="110"/>
      <c r="G818" s="111"/>
      <c r="H818" s="112"/>
      <c r="I818" s="113"/>
      <c r="J818" s="114"/>
      <c r="K818" s="115"/>
      <c r="L818" s="116"/>
      <c r="M818" s="71"/>
      <c r="N818" s="86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  <c r="AC818" s="87"/>
      <c r="AD818" s="87"/>
    </row>
    <row r="819">
      <c r="A819" s="117"/>
      <c r="B819" s="107"/>
      <c r="C819" s="47"/>
      <c r="D819" s="108"/>
      <c r="E819" s="109"/>
      <c r="F819" s="110"/>
      <c r="G819" s="111"/>
      <c r="H819" s="112"/>
      <c r="I819" s="113"/>
      <c r="J819" s="114"/>
      <c r="K819" s="115"/>
      <c r="L819" s="116"/>
      <c r="M819" s="71"/>
      <c r="N819" s="86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  <c r="AC819" s="87"/>
      <c r="AD819" s="87"/>
    </row>
    <row r="820">
      <c r="A820" s="117"/>
      <c r="B820" s="107"/>
      <c r="C820" s="47"/>
      <c r="D820" s="108"/>
      <c r="E820" s="109"/>
      <c r="F820" s="110"/>
      <c r="G820" s="111"/>
      <c r="H820" s="112"/>
      <c r="I820" s="113"/>
      <c r="J820" s="114"/>
      <c r="K820" s="115"/>
      <c r="L820" s="116"/>
      <c r="M820" s="71"/>
      <c r="N820" s="86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  <c r="AB820" s="87"/>
      <c r="AC820" s="87"/>
      <c r="AD820" s="87"/>
    </row>
    <row r="821">
      <c r="A821" s="117"/>
      <c r="B821" s="107"/>
      <c r="C821" s="47"/>
      <c r="D821" s="108"/>
      <c r="E821" s="109"/>
      <c r="F821" s="110"/>
      <c r="G821" s="111"/>
      <c r="H821" s="112"/>
      <c r="I821" s="113"/>
      <c r="J821" s="114"/>
      <c r="K821" s="115"/>
      <c r="L821" s="116"/>
      <c r="M821" s="71"/>
      <c r="N821" s="86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  <c r="AB821" s="87"/>
      <c r="AC821" s="87"/>
      <c r="AD821" s="87"/>
    </row>
    <row r="822">
      <c r="A822" s="117"/>
      <c r="B822" s="107"/>
      <c r="C822" s="47"/>
      <c r="D822" s="108"/>
      <c r="E822" s="109"/>
      <c r="F822" s="110"/>
      <c r="G822" s="111"/>
      <c r="H822" s="112"/>
      <c r="I822" s="113"/>
      <c r="J822" s="114"/>
      <c r="K822" s="115"/>
      <c r="L822" s="116"/>
      <c r="M822" s="71"/>
      <c r="N822" s="86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  <c r="AB822" s="87"/>
      <c r="AC822" s="87"/>
      <c r="AD822" s="87"/>
    </row>
    <row r="823">
      <c r="A823" s="117"/>
      <c r="B823" s="107"/>
      <c r="C823" s="47"/>
      <c r="D823" s="108"/>
      <c r="E823" s="109"/>
      <c r="F823" s="110"/>
      <c r="G823" s="111"/>
      <c r="H823" s="112"/>
      <c r="I823" s="113"/>
      <c r="J823" s="114"/>
      <c r="K823" s="115"/>
      <c r="L823" s="116"/>
      <c r="M823" s="71"/>
      <c r="N823" s="86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  <c r="AB823" s="87"/>
      <c r="AC823" s="87"/>
      <c r="AD823" s="87"/>
    </row>
    <row r="824">
      <c r="A824" s="117"/>
      <c r="B824" s="107"/>
      <c r="C824" s="47"/>
      <c r="D824" s="108"/>
      <c r="E824" s="109"/>
      <c r="F824" s="110"/>
      <c r="G824" s="111"/>
      <c r="H824" s="112"/>
      <c r="I824" s="113"/>
      <c r="J824" s="114"/>
      <c r="K824" s="115"/>
      <c r="L824" s="116"/>
      <c r="M824" s="71"/>
      <c r="N824" s="86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  <c r="AB824" s="87"/>
      <c r="AC824" s="87"/>
      <c r="AD824" s="87"/>
    </row>
    <row r="825">
      <c r="A825" s="117"/>
      <c r="B825" s="107"/>
      <c r="C825" s="47"/>
      <c r="D825" s="108"/>
      <c r="E825" s="109"/>
      <c r="F825" s="110"/>
      <c r="G825" s="111"/>
      <c r="H825" s="112"/>
      <c r="I825" s="113"/>
      <c r="J825" s="114"/>
      <c r="K825" s="115"/>
      <c r="L825" s="116"/>
      <c r="M825" s="71"/>
      <c r="N825" s="86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  <c r="AB825" s="87"/>
      <c r="AC825" s="87"/>
      <c r="AD825" s="87"/>
    </row>
    <row r="826">
      <c r="A826" s="117"/>
      <c r="B826" s="107"/>
      <c r="C826" s="47"/>
      <c r="D826" s="108"/>
      <c r="E826" s="109"/>
      <c r="F826" s="110"/>
      <c r="G826" s="111"/>
      <c r="H826" s="112"/>
      <c r="I826" s="113"/>
      <c r="J826" s="114"/>
      <c r="K826" s="115"/>
      <c r="L826" s="116"/>
      <c r="M826" s="71"/>
      <c r="N826" s="86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  <c r="AB826" s="87"/>
      <c r="AC826" s="87"/>
      <c r="AD826" s="87"/>
    </row>
    <row r="827">
      <c r="A827" s="117"/>
      <c r="B827" s="107"/>
      <c r="C827" s="47"/>
      <c r="D827" s="108"/>
      <c r="E827" s="109"/>
      <c r="F827" s="110"/>
      <c r="G827" s="111"/>
      <c r="H827" s="112"/>
      <c r="I827" s="113"/>
      <c r="J827" s="114"/>
      <c r="K827" s="115"/>
      <c r="L827" s="116"/>
      <c r="M827" s="71"/>
      <c r="N827" s="86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  <c r="AB827" s="87"/>
      <c r="AC827" s="87"/>
      <c r="AD827" s="87"/>
    </row>
    <row r="828">
      <c r="A828" s="117"/>
      <c r="B828" s="107"/>
      <c r="C828" s="47"/>
      <c r="D828" s="108"/>
      <c r="E828" s="109"/>
      <c r="F828" s="110"/>
      <c r="G828" s="111"/>
      <c r="H828" s="112"/>
      <c r="I828" s="113"/>
      <c r="J828" s="114"/>
      <c r="K828" s="115"/>
      <c r="L828" s="116"/>
      <c r="M828" s="71"/>
      <c r="N828" s="86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  <c r="AB828" s="87"/>
      <c r="AC828" s="87"/>
      <c r="AD828" s="87"/>
    </row>
    <row r="829">
      <c r="A829" s="117"/>
      <c r="B829" s="107"/>
      <c r="C829" s="47"/>
      <c r="D829" s="108"/>
      <c r="E829" s="109"/>
      <c r="F829" s="110"/>
      <c r="G829" s="111"/>
      <c r="H829" s="112"/>
      <c r="I829" s="113"/>
      <c r="J829" s="114"/>
      <c r="K829" s="115"/>
      <c r="L829" s="116"/>
      <c r="M829" s="71"/>
      <c r="N829" s="86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  <c r="AB829" s="87"/>
      <c r="AC829" s="87"/>
      <c r="AD829" s="87"/>
    </row>
    <row r="830">
      <c r="A830" s="117"/>
      <c r="B830" s="107"/>
      <c r="C830" s="47"/>
      <c r="D830" s="108"/>
      <c r="E830" s="109"/>
      <c r="F830" s="110"/>
      <c r="G830" s="111"/>
      <c r="H830" s="112"/>
      <c r="I830" s="113"/>
      <c r="J830" s="114"/>
      <c r="K830" s="115"/>
      <c r="L830" s="116"/>
      <c r="M830" s="71"/>
      <c r="N830" s="86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  <c r="AB830" s="87"/>
      <c r="AC830" s="87"/>
      <c r="AD830" s="87"/>
    </row>
    <row r="831">
      <c r="A831" s="117"/>
      <c r="B831" s="107"/>
      <c r="C831" s="47"/>
      <c r="D831" s="108"/>
      <c r="E831" s="109"/>
      <c r="F831" s="110"/>
      <c r="G831" s="111"/>
      <c r="H831" s="112"/>
      <c r="I831" s="113"/>
      <c r="J831" s="114"/>
      <c r="K831" s="115"/>
      <c r="L831" s="116"/>
      <c r="M831" s="71"/>
      <c r="N831" s="86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  <c r="AB831" s="87"/>
      <c r="AC831" s="87"/>
      <c r="AD831" s="87"/>
    </row>
    <row r="832">
      <c r="A832" s="117"/>
      <c r="B832" s="107"/>
      <c r="C832" s="47"/>
      <c r="D832" s="108"/>
      <c r="E832" s="109"/>
      <c r="F832" s="110"/>
      <c r="G832" s="111"/>
      <c r="H832" s="112"/>
      <c r="I832" s="113"/>
      <c r="J832" s="114"/>
      <c r="K832" s="115"/>
      <c r="L832" s="116"/>
      <c r="M832" s="71"/>
      <c r="N832" s="86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  <c r="AB832" s="87"/>
      <c r="AC832" s="87"/>
      <c r="AD832" s="87"/>
    </row>
    <row r="833">
      <c r="A833" s="117"/>
      <c r="B833" s="107"/>
      <c r="C833" s="47"/>
      <c r="D833" s="108"/>
      <c r="E833" s="109"/>
      <c r="F833" s="110"/>
      <c r="G833" s="111"/>
      <c r="H833" s="112"/>
      <c r="I833" s="113"/>
      <c r="J833" s="114"/>
      <c r="K833" s="115"/>
      <c r="L833" s="116"/>
      <c r="M833" s="71"/>
      <c r="N833" s="86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  <c r="AB833" s="87"/>
      <c r="AC833" s="87"/>
      <c r="AD833" s="87"/>
    </row>
    <row r="834">
      <c r="A834" s="117"/>
      <c r="B834" s="107"/>
      <c r="C834" s="47"/>
      <c r="D834" s="108"/>
      <c r="E834" s="109"/>
      <c r="F834" s="110"/>
      <c r="G834" s="111"/>
      <c r="H834" s="112"/>
      <c r="I834" s="113"/>
      <c r="J834" s="114"/>
      <c r="K834" s="115"/>
      <c r="L834" s="116"/>
      <c r="M834" s="71"/>
      <c r="N834" s="86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  <c r="AB834" s="87"/>
      <c r="AC834" s="87"/>
      <c r="AD834" s="87"/>
    </row>
    <row r="835">
      <c r="A835" s="117"/>
      <c r="B835" s="107"/>
      <c r="C835" s="47"/>
      <c r="D835" s="108"/>
      <c r="E835" s="109"/>
      <c r="F835" s="110"/>
      <c r="G835" s="111"/>
      <c r="H835" s="112"/>
      <c r="I835" s="113"/>
      <c r="J835" s="114"/>
      <c r="K835" s="115"/>
      <c r="L835" s="116"/>
      <c r="M835" s="71"/>
      <c r="N835" s="86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  <c r="AB835" s="87"/>
      <c r="AC835" s="87"/>
      <c r="AD835" s="87"/>
    </row>
    <row r="836">
      <c r="A836" s="117"/>
      <c r="B836" s="107"/>
      <c r="C836" s="47"/>
      <c r="D836" s="108"/>
      <c r="E836" s="109"/>
      <c r="F836" s="110"/>
      <c r="G836" s="111"/>
      <c r="H836" s="112"/>
      <c r="I836" s="113"/>
      <c r="J836" s="114"/>
      <c r="K836" s="115"/>
      <c r="L836" s="116"/>
      <c r="M836" s="71"/>
      <c r="N836" s="86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  <c r="AB836" s="87"/>
      <c r="AC836" s="87"/>
      <c r="AD836" s="87"/>
    </row>
    <row r="837">
      <c r="A837" s="117"/>
      <c r="B837" s="107"/>
      <c r="C837" s="47"/>
      <c r="D837" s="108"/>
      <c r="E837" s="109"/>
      <c r="F837" s="110"/>
      <c r="G837" s="111"/>
      <c r="H837" s="112"/>
      <c r="I837" s="113"/>
      <c r="J837" s="114"/>
      <c r="K837" s="115"/>
      <c r="L837" s="116"/>
      <c r="M837" s="71"/>
      <c r="N837" s="86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  <c r="AB837" s="87"/>
      <c r="AC837" s="87"/>
      <c r="AD837" s="87"/>
    </row>
    <row r="838">
      <c r="A838" s="117"/>
      <c r="B838" s="107"/>
      <c r="C838" s="47"/>
      <c r="D838" s="108"/>
      <c r="E838" s="109"/>
      <c r="F838" s="110"/>
      <c r="G838" s="111"/>
      <c r="H838" s="112"/>
      <c r="I838" s="113"/>
      <c r="J838" s="114"/>
      <c r="K838" s="115"/>
      <c r="L838" s="116"/>
      <c r="M838" s="71"/>
      <c r="N838" s="86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  <c r="AB838" s="87"/>
      <c r="AC838" s="87"/>
      <c r="AD838" s="87"/>
    </row>
    <row r="839">
      <c r="A839" s="117"/>
      <c r="B839" s="107"/>
      <c r="C839" s="47"/>
      <c r="D839" s="108"/>
      <c r="E839" s="109"/>
      <c r="F839" s="110"/>
      <c r="G839" s="111"/>
      <c r="H839" s="112"/>
      <c r="I839" s="113"/>
      <c r="J839" s="114"/>
      <c r="K839" s="115"/>
      <c r="L839" s="116"/>
      <c r="M839" s="71"/>
      <c r="N839" s="86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  <c r="AB839" s="87"/>
      <c r="AC839" s="87"/>
      <c r="AD839" s="87"/>
    </row>
    <row r="840">
      <c r="A840" s="117"/>
      <c r="B840" s="107"/>
      <c r="C840" s="47"/>
      <c r="D840" s="108"/>
      <c r="E840" s="109"/>
      <c r="F840" s="110"/>
      <c r="G840" s="111"/>
      <c r="H840" s="112"/>
      <c r="I840" s="113"/>
      <c r="J840" s="114"/>
      <c r="K840" s="115"/>
      <c r="L840" s="116"/>
      <c r="M840" s="71"/>
      <c r="N840" s="86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  <c r="AB840" s="87"/>
      <c r="AC840" s="87"/>
      <c r="AD840" s="87"/>
    </row>
    <row r="841">
      <c r="A841" s="117"/>
      <c r="B841" s="107"/>
      <c r="C841" s="47"/>
      <c r="D841" s="108"/>
      <c r="E841" s="109"/>
      <c r="F841" s="110"/>
      <c r="G841" s="111"/>
      <c r="H841" s="112"/>
      <c r="I841" s="113"/>
      <c r="J841" s="114"/>
      <c r="K841" s="115"/>
      <c r="L841" s="116"/>
      <c r="M841" s="71"/>
      <c r="N841" s="86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  <c r="AB841" s="87"/>
      <c r="AC841" s="87"/>
      <c r="AD841" s="87"/>
    </row>
    <row r="842">
      <c r="A842" s="117"/>
      <c r="B842" s="107"/>
      <c r="C842" s="47"/>
      <c r="D842" s="108"/>
      <c r="E842" s="109"/>
      <c r="F842" s="110"/>
      <c r="G842" s="111"/>
      <c r="H842" s="112"/>
      <c r="I842" s="113"/>
      <c r="J842" s="114"/>
      <c r="K842" s="115"/>
      <c r="L842" s="116"/>
      <c r="M842" s="71"/>
      <c r="N842" s="86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  <c r="AB842" s="87"/>
      <c r="AC842" s="87"/>
      <c r="AD842" s="87"/>
    </row>
    <row r="843">
      <c r="A843" s="117"/>
      <c r="B843" s="107"/>
      <c r="C843" s="47"/>
      <c r="D843" s="108"/>
      <c r="E843" s="109"/>
      <c r="F843" s="110"/>
      <c r="G843" s="111"/>
      <c r="H843" s="112"/>
      <c r="I843" s="113"/>
      <c r="J843" s="114"/>
      <c r="K843" s="115"/>
      <c r="L843" s="116"/>
      <c r="M843" s="71"/>
      <c r="N843" s="86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  <c r="AB843" s="87"/>
      <c r="AC843" s="87"/>
      <c r="AD843" s="87"/>
    </row>
    <row r="844">
      <c r="A844" s="117"/>
      <c r="B844" s="107"/>
      <c r="C844" s="47"/>
      <c r="D844" s="108"/>
      <c r="E844" s="109"/>
      <c r="F844" s="110"/>
      <c r="G844" s="111"/>
      <c r="H844" s="112"/>
      <c r="I844" s="113"/>
      <c r="J844" s="114"/>
      <c r="K844" s="115"/>
      <c r="L844" s="116"/>
      <c r="M844" s="71"/>
      <c r="N844" s="86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  <c r="AB844" s="87"/>
      <c r="AC844" s="87"/>
      <c r="AD844" s="87"/>
    </row>
    <row r="845">
      <c r="A845" s="117"/>
      <c r="B845" s="107"/>
      <c r="C845" s="47"/>
      <c r="D845" s="108"/>
      <c r="E845" s="109"/>
      <c r="F845" s="110"/>
      <c r="G845" s="111"/>
      <c r="H845" s="112"/>
      <c r="I845" s="113"/>
      <c r="J845" s="114"/>
      <c r="K845" s="115"/>
      <c r="L845" s="116"/>
      <c r="M845" s="71"/>
      <c r="N845" s="86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  <c r="AB845" s="87"/>
      <c r="AC845" s="87"/>
      <c r="AD845" s="87"/>
    </row>
    <row r="846">
      <c r="A846" s="117"/>
      <c r="B846" s="107"/>
      <c r="C846" s="47"/>
      <c r="D846" s="108"/>
      <c r="E846" s="109"/>
      <c r="F846" s="110"/>
      <c r="G846" s="111"/>
      <c r="H846" s="112"/>
      <c r="I846" s="113"/>
      <c r="J846" s="114"/>
      <c r="K846" s="115"/>
      <c r="L846" s="116"/>
      <c r="M846" s="71"/>
      <c r="N846" s="86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  <c r="AB846" s="87"/>
      <c r="AC846" s="87"/>
      <c r="AD846" s="87"/>
    </row>
    <row r="847">
      <c r="A847" s="117"/>
      <c r="B847" s="107"/>
      <c r="C847" s="47"/>
      <c r="D847" s="108"/>
      <c r="E847" s="109"/>
      <c r="F847" s="110"/>
      <c r="G847" s="111"/>
      <c r="H847" s="112"/>
      <c r="I847" s="113"/>
      <c r="J847" s="114"/>
      <c r="K847" s="115"/>
      <c r="L847" s="116"/>
      <c r="M847" s="71"/>
      <c r="N847" s="86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  <c r="AB847" s="87"/>
      <c r="AC847" s="87"/>
      <c r="AD847" s="87"/>
    </row>
    <row r="848">
      <c r="A848" s="117"/>
      <c r="B848" s="107"/>
      <c r="C848" s="47"/>
      <c r="D848" s="108"/>
      <c r="E848" s="109"/>
      <c r="F848" s="110"/>
      <c r="G848" s="111"/>
      <c r="H848" s="112"/>
      <c r="I848" s="113"/>
      <c r="J848" s="114"/>
      <c r="K848" s="115"/>
      <c r="L848" s="116"/>
      <c r="M848" s="71"/>
      <c r="N848" s="86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  <c r="AB848" s="87"/>
      <c r="AC848" s="87"/>
      <c r="AD848" s="87"/>
    </row>
    <row r="849">
      <c r="A849" s="117"/>
      <c r="B849" s="107"/>
      <c r="C849" s="47"/>
      <c r="D849" s="108"/>
      <c r="E849" s="109"/>
      <c r="F849" s="110"/>
      <c r="G849" s="111"/>
      <c r="H849" s="112"/>
      <c r="I849" s="113"/>
      <c r="J849" s="114"/>
      <c r="K849" s="115"/>
      <c r="L849" s="116"/>
      <c r="M849" s="71"/>
      <c r="N849" s="86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  <c r="AB849" s="87"/>
      <c r="AC849" s="87"/>
      <c r="AD849" s="87"/>
    </row>
    <row r="850">
      <c r="A850" s="117"/>
      <c r="B850" s="107"/>
      <c r="C850" s="47"/>
      <c r="D850" s="108"/>
      <c r="E850" s="109"/>
      <c r="F850" s="110"/>
      <c r="G850" s="111"/>
      <c r="H850" s="112"/>
      <c r="I850" s="113"/>
      <c r="J850" s="114"/>
      <c r="K850" s="115"/>
      <c r="L850" s="116"/>
      <c r="M850" s="71"/>
      <c r="N850" s="86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  <c r="AB850" s="87"/>
      <c r="AC850" s="87"/>
      <c r="AD850" s="87"/>
    </row>
    <row r="851">
      <c r="A851" s="117"/>
      <c r="B851" s="107"/>
      <c r="C851" s="47"/>
      <c r="D851" s="108"/>
      <c r="E851" s="109"/>
      <c r="F851" s="110"/>
      <c r="G851" s="111"/>
      <c r="H851" s="112"/>
      <c r="I851" s="113"/>
      <c r="J851" s="114"/>
      <c r="K851" s="115"/>
      <c r="L851" s="116"/>
      <c r="M851" s="71"/>
      <c r="N851" s="86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  <c r="AB851" s="87"/>
      <c r="AC851" s="87"/>
      <c r="AD851" s="87"/>
    </row>
    <row r="852">
      <c r="A852" s="117"/>
      <c r="B852" s="107"/>
      <c r="C852" s="47"/>
      <c r="D852" s="108"/>
      <c r="E852" s="109"/>
      <c r="F852" s="110"/>
      <c r="G852" s="111"/>
      <c r="H852" s="112"/>
      <c r="I852" s="113"/>
      <c r="J852" s="114"/>
      <c r="K852" s="115"/>
      <c r="L852" s="116"/>
      <c r="M852" s="71"/>
      <c r="N852" s="86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  <c r="AB852" s="87"/>
      <c r="AC852" s="87"/>
      <c r="AD852" s="87"/>
    </row>
    <row r="853">
      <c r="A853" s="117"/>
      <c r="B853" s="107"/>
      <c r="C853" s="47"/>
      <c r="D853" s="108"/>
      <c r="E853" s="109"/>
      <c r="F853" s="110"/>
      <c r="G853" s="111"/>
      <c r="H853" s="112"/>
      <c r="I853" s="113"/>
      <c r="J853" s="114"/>
      <c r="K853" s="115"/>
      <c r="L853" s="116"/>
      <c r="M853" s="71"/>
      <c r="N853" s="86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  <c r="AB853" s="87"/>
      <c r="AC853" s="87"/>
      <c r="AD853" s="87"/>
    </row>
    <row r="854">
      <c r="A854" s="117"/>
      <c r="B854" s="107"/>
      <c r="C854" s="47"/>
      <c r="D854" s="108"/>
      <c r="E854" s="109"/>
      <c r="F854" s="110"/>
      <c r="G854" s="111"/>
      <c r="H854" s="112"/>
      <c r="I854" s="113"/>
      <c r="J854" s="114"/>
      <c r="K854" s="115"/>
      <c r="L854" s="116"/>
      <c r="M854" s="71"/>
      <c r="N854" s="86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  <c r="AB854" s="87"/>
      <c r="AC854" s="87"/>
      <c r="AD854" s="87"/>
    </row>
    <row r="855">
      <c r="A855" s="117"/>
      <c r="B855" s="107"/>
      <c r="C855" s="47"/>
      <c r="D855" s="108"/>
      <c r="E855" s="109"/>
      <c r="F855" s="110"/>
      <c r="G855" s="111"/>
      <c r="H855" s="112"/>
      <c r="I855" s="113"/>
      <c r="J855" s="114"/>
      <c r="K855" s="115"/>
      <c r="L855" s="116"/>
      <c r="M855" s="71"/>
      <c r="N855" s="86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  <c r="AB855" s="87"/>
      <c r="AC855" s="87"/>
      <c r="AD855" s="87"/>
    </row>
    <row r="856">
      <c r="A856" s="117"/>
      <c r="B856" s="107"/>
      <c r="C856" s="47"/>
      <c r="D856" s="108"/>
      <c r="E856" s="109"/>
      <c r="F856" s="110"/>
      <c r="G856" s="111"/>
      <c r="H856" s="112"/>
      <c r="I856" s="113"/>
      <c r="J856" s="114"/>
      <c r="K856" s="115"/>
      <c r="L856" s="116"/>
      <c r="M856" s="71"/>
      <c r="N856" s="86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  <c r="AB856" s="87"/>
      <c r="AC856" s="87"/>
      <c r="AD856" s="87"/>
    </row>
    <row r="857">
      <c r="A857" s="117"/>
      <c r="B857" s="107"/>
      <c r="C857" s="47"/>
      <c r="D857" s="108"/>
      <c r="E857" s="109"/>
      <c r="F857" s="110"/>
      <c r="G857" s="111"/>
      <c r="H857" s="112"/>
      <c r="I857" s="113"/>
      <c r="J857" s="114"/>
      <c r="K857" s="115"/>
      <c r="L857" s="116"/>
      <c r="M857" s="71"/>
      <c r="N857" s="86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  <c r="AB857" s="87"/>
      <c r="AC857" s="87"/>
      <c r="AD857" s="87"/>
    </row>
    <row r="858">
      <c r="A858" s="117"/>
      <c r="B858" s="107"/>
      <c r="C858" s="47"/>
      <c r="D858" s="108"/>
      <c r="E858" s="109"/>
      <c r="F858" s="110"/>
      <c r="G858" s="111"/>
      <c r="H858" s="112"/>
      <c r="I858" s="113"/>
      <c r="J858" s="114"/>
      <c r="K858" s="115"/>
      <c r="L858" s="116"/>
      <c r="M858" s="71"/>
      <c r="N858" s="86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  <c r="AB858" s="87"/>
      <c r="AC858" s="87"/>
      <c r="AD858" s="87"/>
    </row>
    <row r="859">
      <c r="A859" s="117"/>
      <c r="B859" s="107"/>
      <c r="C859" s="47"/>
      <c r="D859" s="108"/>
      <c r="E859" s="109"/>
      <c r="F859" s="110"/>
      <c r="G859" s="111"/>
      <c r="H859" s="112"/>
      <c r="I859" s="113"/>
      <c r="J859" s="114"/>
      <c r="K859" s="115"/>
      <c r="L859" s="116"/>
      <c r="M859" s="71"/>
      <c r="N859" s="86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  <c r="AB859" s="87"/>
      <c r="AC859" s="87"/>
      <c r="AD859" s="87"/>
    </row>
    <row r="860">
      <c r="A860" s="117"/>
      <c r="B860" s="107"/>
      <c r="C860" s="47"/>
      <c r="D860" s="108"/>
      <c r="E860" s="109"/>
      <c r="F860" s="110"/>
      <c r="G860" s="111"/>
      <c r="H860" s="112"/>
      <c r="I860" s="113"/>
      <c r="J860" s="114"/>
      <c r="K860" s="115"/>
      <c r="L860" s="116"/>
      <c r="M860" s="71"/>
      <c r="N860" s="86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  <c r="AB860" s="87"/>
      <c r="AC860" s="87"/>
      <c r="AD860" s="87"/>
    </row>
    <row r="861">
      <c r="A861" s="117"/>
      <c r="B861" s="107"/>
      <c r="C861" s="47"/>
      <c r="D861" s="108"/>
      <c r="E861" s="109"/>
      <c r="F861" s="110"/>
      <c r="G861" s="111"/>
      <c r="H861" s="112"/>
      <c r="I861" s="113"/>
      <c r="J861" s="114"/>
      <c r="K861" s="115"/>
      <c r="L861" s="116"/>
      <c r="M861" s="71"/>
      <c r="N861" s="86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  <c r="AC861" s="87"/>
      <c r="AD861" s="87"/>
    </row>
    <row r="862">
      <c r="A862" s="117"/>
      <c r="B862" s="107"/>
      <c r="C862" s="47"/>
      <c r="D862" s="108"/>
      <c r="E862" s="109"/>
      <c r="F862" s="110"/>
      <c r="G862" s="111"/>
      <c r="H862" s="112"/>
      <c r="I862" s="113"/>
      <c r="J862" s="114"/>
      <c r="K862" s="115"/>
      <c r="L862" s="116"/>
      <c r="M862" s="71"/>
      <c r="N862" s="86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  <c r="AB862" s="87"/>
      <c r="AC862" s="87"/>
      <c r="AD862" s="87"/>
    </row>
    <row r="863">
      <c r="A863" s="117"/>
      <c r="B863" s="107"/>
      <c r="C863" s="47"/>
      <c r="D863" s="108"/>
      <c r="E863" s="109"/>
      <c r="F863" s="110"/>
      <c r="G863" s="111"/>
      <c r="H863" s="112"/>
      <c r="I863" s="113"/>
      <c r="J863" s="114"/>
      <c r="K863" s="115"/>
      <c r="L863" s="116"/>
      <c r="M863" s="71"/>
      <c r="N863" s="86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  <c r="AB863" s="87"/>
      <c r="AC863" s="87"/>
      <c r="AD863" s="87"/>
    </row>
    <row r="864">
      <c r="A864" s="117"/>
      <c r="B864" s="107"/>
      <c r="C864" s="47"/>
      <c r="D864" s="108"/>
      <c r="E864" s="109"/>
      <c r="F864" s="110"/>
      <c r="G864" s="111"/>
      <c r="H864" s="112"/>
      <c r="I864" s="113"/>
      <c r="J864" s="114"/>
      <c r="K864" s="115"/>
      <c r="L864" s="116"/>
      <c r="M864" s="71"/>
      <c r="N864" s="86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  <c r="AB864" s="87"/>
      <c r="AC864" s="87"/>
      <c r="AD864" s="87"/>
    </row>
    <row r="865">
      <c r="A865" s="117"/>
      <c r="B865" s="107"/>
      <c r="C865" s="47"/>
      <c r="D865" s="108"/>
      <c r="E865" s="109"/>
      <c r="F865" s="110"/>
      <c r="G865" s="111"/>
      <c r="H865" s="112"/>
      <c r="I865" s="113"/>
      <c r="J865" s="114"/>
      <c r="K865" s="115"/>
      <c r="L865" s="116"/>
      <c r="M865" s="71"/>
      <c r="N865" s="86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  <c r="AB865" s="87"/>
      <c r="AC865" s="87"/>
      <c r="AD865" s="87"/>
    </row>
    <row r="866">
      <c r="A866" s="117"/>
      <c r="B866" s="107"/>
      <c r="C866" s="47"/>
      <c r="D866" s="108"/>
      <c r="E866" s="109"/>
      <c r="F866" s="110"/>
      <c r="G866" s="111"/>
      <c r="H866" s="112"/>
      <c r="I866" s="113"/>
      <c r="J866" s="114"/>
      <c r="K866" s="115"/>
      <c r="L866" s="116"/>
      <c r="M866" s="71"/>
      <c r="N866" s="86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  <c r="AB866" s="87"/>
      <c r="AC866" s="87"/>
      <c r="AD866" s="87"/>
    </row>
    <row r="867">
      <c r="A867" s="117"/>
      <c r="B867" s="107"/>
      <c r="C867" s="47"/>
      <c r="D867" s="108"/>
      <c r="E867" s="109"/>
      <c r="F867" s="110"/>
      <c r="G867" s="111"/>
      <c r="H867" s="112"/>
      <c r="I867" s="113"/>
      <c r="J867" s="114"/>
      <c r="K867" s="115"/>
      <c r="L867" s="116"/>
      <c r="M867" s="71"/>
      <c r="N867" s="86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  <c r="AB867" s="87"/>
      <c r="AC867" s="87"/>
      <c r="AD867" s="87"/>
    </row>
    <row r="868">
      <c r="A868" s="117"/>
      <c r="B868" s="107"/>
      <c r="C868" s="47"/>
      <c r="D868" s="108"/>
      <c r="E868" s="109"/>
      <c r="F868" s="110"/>
      <c r="G868" s="111"/>
      <c r="H868" s="112"/>
      <c r="I868" s="113"/>
      <c r="J868" s="114"/>
      <c r="K868" s="115"/>
      <c r="L868" s="116"/>
      <c r="M868" s="71"/>
      <c r="N868" s="86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  <c r="AB868" s="87"/>
      <c r="AC868" s="87"/>
      <c r="AD868" s="87"/>
    </row>
    <row r="869">
      <c r="A869" s="117"/>
      <c r="B869" s="107"/>
      <c r="C869" s="47"/>
      <c r="D869" s="108"/>
      <c r="E869" s="109"/>
      <c r="F869" s="110"/>
      <c r="G869" s="111"/>
      <c r="H869" s="112"/>
      <c r="I869" s="113"/>
      <c r="J869" s="114"/>
      <c r="K869" s="115"/>
      <c r="L869" s="116"/>
      <c r="M869" s="71"/>
      <c r="N869" s="86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  <c r="AB869" s="87"/>
      <c r="AC869" s="87"/>
      <c r="AD869" s="87"/>
    </row>
    <row r="870">
      <c r="A870" s="117"/>
      <c r="B870" s="107"/>
      <c r="C870" s="47"/>
      <c r="D870" s="108"/>
      <c r="E870" s="109"/>
      <c r="F870" s="110"/>
      <c r="G870" s="111"/>
      <c r="H870" s="112"/>
      <c r="I870" s="113"/>
      <c r="J870" s="114"/>
      <c r="K870" s="115"/>
      <c r="L870" s="116"/>
      <c r="M870" s="71"/>
      <c r="N870" s="86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  <c r="AB870" s="87"/>
      <c r="AC870" s="87"/>
      <c r="AD870" s="87"/>
    </row>
    <row r="871">
      <c r="A871" s="117"/>
      <c r="B871" s="107"/>
      <c r="C871" s="47"/>
      <c r="D871" s="108"/>
      <c r="E871" s="109"/>
      <c r="F871" s="110"/>
      <c r="G871" s="111"/>
      <c r="H871" s="112"/>
      <c r="I871" s="113"/>
      <c r="J871" s="114"/>
      <c r="K871" s="115"/>
      <c r="L871" s="116"/>
      <c r="M871" s="71"/>
      <c r="N871" s="86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  <c r="AB871" s="87"/>
      <c r="AC871" s="87"/>
      <c r="AD871" s="87"/>
    </row>
    <row r="872">
      <c r="A872" s="117"/>
      <c r="B872" s="107"/>
      <c r="C872" s="47"/>
      <c r="D872" s="108"/>
      <c r="E872" s="109"/>
      <c r="F872" s="110"/>
      <c r="G872" s="111"/>
      <c r="H872" s="112"/>
      <c r="I872" s="113"/>
      <c r="J872" s="114"/>
      <c r="K872" s="115"/>
      <c r="L872" s="116"/>
      <c r="M872" s="71"/>
      <c r="N872" s="86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  <c r="AB872" s="87"/>
      <c r="AC872" s="87"/>
      <c r="AD872" s="87"/>
    </row>
    <row r="873">
      <c r="A873" s="117"/>
      <c r="B873" s="107"/>
      <c r="C873" s="47"/>
      <c r="D873" s="108"/>
      <c r="E873" s="109"/>
      <c r="F873" s="110"/>
      <c r="G873" s="111"/>
      <c r="H873" s="112"/>
      <c r="I873" s="113"/>
      <c r="J873" s="114"/>
      <c r="K873" s="115"/>
      <c r="L873" s="116"/>
      <c r="M873" s="71"/>
      <c r="N873" s="86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  <c r="AB873" s="87"/>
      <c r="AC873" s="87"/>
      <c r="AD873" s="87"/>
    </row>
    <row r="874">
      <c r="A874" s="117"/>
      <c r="B874" s="107"/>
      <c r="C874" s="47"/>
      <c r="D874" s="108"/>
      <c r="E874" s="109"/>
      <c r="F874" s="110"/>
      <c r="G874" s="111"/>
      <c r="H874" s="112"/>
      <c r="I874" s="113"/>
      <c r="J874" s="114"/>
      <c r="K874" s="115"/>
      <c r="L874" s="116"/>
      <c r="M874" s="71"/>
      <c r="N874" s="86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  <c r="AB874" s="87"/>
      <c r="AC874" s="87"/>
      <c r="AD874" s="87"/>
    </row>
    <row r="875">
      <c r="A875" s="117"/>
      <c r="B875" s="107"/>
      <c r="C875" s="47"/>
      <c r="D875" s="108"/>
      <c r="E875" s="109"/>
      <c r="F875" s="110"/>
      <c r="G875" s="111"/>
      <c r="H875" s="112"/>
      <c r="I875" s="113"/>
      <c r="J875" s="114"/>
      <c r="K875" s="115"/>
      <c r="L875" s="116"/>
      <c r="M875" s="71"/>
      <c r="N875" s="86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  <c r="AB875" s="87"/>
      <c r="AC875" s="87"/>
      <c r="AD875" s="87"/>
    </row>
    <row r="876">
      <c r="A876" s="117"/>
      <c r="B876" s="107"/>
      <c r="C876" s="47"/>
      <c r="D876" s="108"/>
      <c r="E876" s="109"/>
      <c r="F876" s="110"/>
      <c r="G876" s="111"/>
      <c r="H876" s="112"/>
      <c r="I876" s="113"/>
      <c r="J876" s="114"/>
      <c r="K876" s="115"/>
      <c r="L876" s="116"/>
      <c r="M876" s="71"/>
      <c r="N876" s="86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  <c r="AB876" s="87"/>
      <c r="AC876" s="87"/>
      <c r="AD876" s="87"/>
    </row>
    <row r="877">
      <c r="A877" s="117"/>
      <c r="B877" s="107"/>
      <c r="C877" s="47"/>
      <c r="D877" s="108"/>
      <c r="E877" s="109"/>
      <c r="F877" s="110"/>
      <c r="G877" s="111"/>
      <c r="H877" s="112"/>
      <c r="I877" s="113"/>
      <c r="J877" s="114"/>
      <c r="K877" s="115"/>
      <c r="L877" s="116"/>
      <c r="M877" s="71"/>
      <c r="N877" s="86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  <c r="AB877" s="87"/>
      <c r="AC877" s="87"/>
      <c r="AD877" s="87"/>
    </row>
    <row r="878">
      <c r="A878" s="117"/>
      <c r="B878" s="107"/>
      <c r="C878" s="47"/>
      <c r="D878" s="108"/>
      <c r="E878" s="109"/>
      <c r="F878" s="110"/>
      <c r="G878" s="111"/>
      <c r="H878" s="112"/>
      <c r="I878" s="113"/>
      <c r="J878" s="114"/>
      <c r="K878" s="115"/>
      <c r="L878" s="116"/>
      <c r="M878" s="71"/>
      <c r="N878" s="86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  <c r="AB878" s="87"/>
      <c r="AC878" s="87"/>
      <c r="AD878" s="87"/>
    </row>
    <row r="879">
      <c r="A879" s="117"/>
      <c r="B879" s="107"/>
      <c r="C879" s="47"/>
      <c r="D879" s="108"/>
      <c r="E879" s="109"/>
      <c r="F879" s="110"/>
      <c r="G879" s="111"/>
      <c r="H879" s="112"/>
      <c r="I879" s="113"/>
      <c r="J879" s="114"/>
      <c r="K879" s="115"/>
      <c r="L879" s="116"/>
      <c r="M879" s="71"/>
      <c r="N879" s="86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  <c r="AB879" s="87"/>
      <c r="AC879" s="87"/>
      <c r="AD879" s="87"/>
    </row>
    <row r="880">
      <c r="A880" s="117"/>
      <c r="B880" s="107"/>
      <c r="C880" s="47"/>
      <c r="D880" s="108"/>
      <c r="E880" s="109"/>
      <c r="F880" s="110"/>
      <c r="G880" s="111"/>
      <c r="H880" s="112"/>
      <c r="I880" s="113"/>
      <c r="J880" s="114"/>
      <c r="K880" s="115"/>
      <c r="L880" s="116"/>
      <c r="M880" s="71"/>
      <c r="N880" s="86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  <c r="AB880" s="87"/>
      <c r="AC880" s="87"/>
      <c r="AD880" s="87"/>
    </row>
    <row r="881">
      <c r="A881" s="117"/>
      <c r="B881" s="107"/>
      <c r="C881" s="47"/>
      <c r="D881" s="108"/>
      <c r="E881" s="109"/>
      <c r="F881" s="110"/>
      <c r="G881" s="111"/>
      <c r="H881" s="112"/>
      <c r="I881" s="113"/>
      <c r="J881" s="114"/>
      <c r="K881" s="115"/>
      <c r="L881" s="116"/>
      <c r="M881" s="71"/>
      <c r="N881" s="86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  <c r="AB881" s="87"/>
      <c r="AC881" s="87"/>
      <c r="AD881" s="87"/>
    </row>
    <row r="882">
      <c r="A882" s="117"/>
      <c r="B882" s="107"/>
      <c r="C882" s="47"/>
      <c r="D882" s="108"/>
      <c r="E882" s="109"/>
      <c r="F882" s="110"/>
      <c r="G882" s="111"/>
      <c r="H882" s="112"/>
      <c r="I882" s="113"/>
      <c r="J882" s="114"/>
      <c r="K882" s="115"/>
      <c r="L882" s="116"/>
      <c r="M882" s="71"/>
      <c r="N882" s="86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  <c r="AB882" s="87"/>
      <c r="AC882" s="87"/>
      <c r="AD882" s="87"/>
    </row>
    <row r="883">
      <c r="A883" s="117"/>
      <c r="B883" s="107"/>
      <c r="C883" s="47"/>
      <c r="D883" s="108"/>
      <c r="E883" s="109"/>
      <c r="F883" s="110"/>
      <c r="G883" s="111"/>
      <c r="H883" s="112"/>
      <c r="I883" s="113"/>
      <c r="J883" s="114"/>
      <c r="K883" s="115"/>
      <c r="L883" s="116"/>
      <c r="M883" s="71"/>
      <c r="N883" s="86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  <c r="AB883" s="87"/>
      <c r="AC883" s="87"/>
      <c r="AD883" s="87"/>
    </row>
    <row r="884">
      <c r="A884" s="117"/>
      <c r="B884" s="107"/>
      <c r="C884" s="47"/>
      <c r="D884" s="108"/>
      <c r="E884" s="109"/>
      <c r="F884" s="110"/>
      <c r="G884" s="111"/>
      <c r="H884" s="112"/>
      <c r="I884" s="113"/>
      <c r="J884" s="114"/>
      <c r="K884" s="115"/>
      <c r="L884" s="116"/>
      <c r="M884" s="71"/>
      <c r="N884" s="86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  <c r="AB884" s="87"/>
      <c r="AC884" s="87"/>
      <c r="AD884" s="87"/>
    </row>
    <row r="885">
      <c r="A885" s="117"/>
      <c r="B885" s="107"/>
      <c r="C885" s="47"/>
      <c r="D885" s="108"/>
      <c r="E885" s="109"/>
      <c r="F885" s="110"/>
      <c r="G885" s="111"/>
      <c r="H885" s="112"/>
      <c r="I885" s="113"/>
      <c r="J885" s="114"/>
      <c r="K885" s="115"/>
      <c r="L885" s="116"/>
      <c r="M885" s="71"/>
      <c r="N885" s="86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  <c r="AB885" s="87"/>
      <c r="AC885" s="87"/>
      <c r="AD885" s="87"/>
    </row>
    <row r="886">
      <c r="A886" s="117"/>
      <c r="B886" s="107"/>
      <c r="C886" s="47"/>
      <c r="D886" s="108"/>
      <c r="E886" s="109"/>
      <c r="F886" s="110"/>
      <c r="G886" s="111"/>
      <c r="H886" s="112"/>
      <c r="I886" s="113"/>
      <c r="J886" s="114"/>
      <c r="K886" s="115"/>
      <c r="L886" s="116"/>
      <c r="M886" s="71"/>
      <c r="N886" s="86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  <c r="AB886" s="87"/>
      <c r="AC886" s="87"/>
      <c r="AD886" s="87"/>
    </row>
    <row r="887">
      <c r="A887" s="117"/>
      <c r="B887" s="107"/>
      <c r="C887" s="47"/>
      <c r="D887" s="108"/>
      <c r="E887" s="109"/>
      <c r="F887" s="110"/>
      <c r="G887" s="111"/>
      <c r="H887" s="112"/>
      <c r="I887" s="113"/>
      <c r="J887" s="114"/>
      <c r="K887" s="115"/>
      <c r="L887" s="116"/>
      <c r="M887" s="71"/>
      <c r="N887" s="86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  <c r="AD887" s="87"/>
    </row>
    <row r="888">
      <c r="A888" s="117"/>
      <c r="B888" s="107"/>
      <c r="C888" s="47"/>
      <c r="D888" s="108"/>
      <c r="E888" s="109"/>
      <c r="F888" s="110"/>
      <c r="G888" s="111"/>
      <c r="H888" s="112"/>
      <c r="I888" s="113"/>
      <c r="J888" s="114"/>
      <c r="K888" s="115"/>
      <c r="L888" s="116"/>
      <c r="M888" s="71"/>
      <c r="N888" s="86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  <c r="AB888" s="87"/>
      <c r="AC888" s="87"/>
      <c r="AD888" s="87"/>
    </row>
    <row r="889">
      <c r="A889" s="117"/>
      <c r="B889" s="107"/>
      <c r="C889" s="47"/>
      <c r="D889" s="108"/>
      <c r="E889" s="109"/>
      <c r="F889" s="110"/>
      <c r="G889" s="111"/>
      <c r="H889" s="112"/>
      <c r="I889" s="113"/>
      <c r="J889" s="114"/>
      <c r="K889" s="115"/>
      <c r="L889" s="116"/>
      <c r="M889" s="71"/>
      <c r="N889" s="86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  <c r="AB889" s="87"/>
      <c r="AC889" s="87"/>
      <c r="AD889" s="87"/>
    </row>
    <row r="890">
      <c r="A890" s="117"/>
      <c r="B890" s="107"/>
      <c r="C890" s="47"/>
      <c r="D890" s="108"/>
      <c r="E890" s="109"/>
      <c r="F890" s="110"/>
      <c r="G890" s="111"/>
      <c r="H890" s="112"/>
      <c r="I890" s="113"/>
      <c r="J890" s="114"/>
      <c r="K890" s="115"/>
      <c r="L890" s="116"/>
      <c r="M890" s="71"/>
      <c r="N890" s="86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  <c r="AB890" s="87"/>
      <c r="AC890" s="87"/>
      <c r="AD890" s="87"/>
    </row>
    <row r="891">
      <c r="A891" s="117"/>
      <c r="B891" s="107"/>
      <c r="C891" s="47"/>
      <c r="D891" s="108"/>
      <c r="E891" s="109"/>
      <c r="F891" s="110"/>
      <c r="G891" s="111"/>
      <c r="H891" s="112"/>
      <c r="I891" s="113"/>
      <c r="J891" s="114"/>
      <c r="K891" s="115"/>
      <c r="L891" s="116"/>
      <c r="M891" s="71"/>
      <c r="N891" s="86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  <c r="AB891" s="87"/>
      <c r="AC891" s="87"/>
      <c r="AD891" s="87"/>
    </row>
    <row r="892">
      <c r="A892" s="117"/>
      <c r="B892" s="107"/>
      <c r="C892" s="47"/>
      <c r="D892" s="108"/>
      <c r="E892" s="109"/>
      <c r="F892" s="110"/>
      <c r="G892" s="111"/>
      <c r="H892" s="112"/>
      <c r="I892" s="113"/>
      <c r="J892" s="114"/>
      <c r="K892" s="115"/>
      <c r="L892" s="116"/>
      <c r="M892" s="71"/>
      <c r="N892" s="86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  <c r="AB892" s="87"/>
      <c r="AC892" s="87"/>
      <c r="AD892" s="87"/>
    </row>
    <row r="893">
      <c r="A893" s="117"/>
      <c r="B893" s="107"/>
      <c r="C893" s="47"/>
      <c r="D893" s="108"/>
      <c r="E893" s="109"/>
      <c r="F893" s="110"/>
      <c r="G893" s="111"/>
      <c r="H893" s="112"/>
      <c r="I893" s="113"/>
      <c r="J893" s="114"/>
      <c r="K893" s="115"/>
      <c r="L893" s="116"/>
      <c r="M893" s="71"/>
      <c r="N893" s="86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  <c r="AB893" s="87"/>
      <c r="AC893" s="87"/>
      <c r="AD893" s="87"/>
    </row>
    <row r="894">
      <c r="A894" s="117"/>
      <c r="B894" s="107"/>
      <c r="C894" s="47"/>
      <c r="D894" s="108"/>
      <c r="E894" s="109"/>
      <c r="F894" s="110"/>
      <c r="G894" s="111"/>
      <c r="H894" s="112"/>
      <c r="I894" s="113"/>
      <c r="J894" s="114"/>
      <c r="K894" s="115"/>
      <c r="L894" s="116"/>
      <c r="M894" s="71"/>
      <c r="N894" s="86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  <c r="AB894" s="87"/>
      <c r="AC894" s="87"/>
      <c r="AD894" s="87"/>
    </row>
    <row r="895">
      <c r="A895" s="117"/>
      <c r="B895" s="107"/>
      <c r="C895" s="47"/>
      <c r="D895" s="108"/>
      <c r="E895" s="109"/>
      <c r="F895" s="110"/>
      <c r="G895" s="111"/>
      <c r="H895" s="112"/>
      <c r="I895" s="113"/>
      <c r="J895" s="114"/>
      <c r="K895" s="115"/>
      <c r="L895" s="116"/>
      <c r="M895" s="71"/>
      <c r="N895" s="86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  <c r="AB895" s="87"/>
      <c r="AC895" s="87"/>
      <c r="AD895" s="87"/>
    </row>
    <row r="896">
      <c r="A896" s="117"/>
      <c r="B896" s="107"/>
      <c r="C896" s="47"/>
      <c r="D896" s="108"/>
      <c r="E896" s="109"/>
      <c r="F896" s="110"/>
      <c r="G896" s="111"/>
      <c r="H896" s="112"/>
      <c r="I896" s="113"/>
      <c r="J896" s="114"/>
      <c r="K896" s="115"/>
      <c r="L896" s="116"/>
      <c r="M896" s="71"/>
      <c r="N896" s="86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  <c r="AB896" s="87"/>
      <c r="AC896" s="87"/>
      <c r="AD896" s="87"/>
    </row>
    <row r="897">
      <c r="A897" s="117"/>
      <c r="B897" s="107"/>
      <c r="C897" s="47"/>
      <c r="D897" s="108"/>
      <c r="E897" s="109"/>
      <c r="F897" s="110"/>
      <c r="G897" s="111"/>
      <c r="H897" s="112"/>
      <c r="I897" s="113"/>
      <c r="J897" s="114"/>
      <c r="K897" s="115"/>
      <c r="L897" s="116"/>
      <c r="M897" s="71"/>
      <c r="N897" s="86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  <c r="AB897" s="87"/>
      <c r="AC897" s="87"/>
      <c r="AD897" s="87"/>
    </row>
    <row r="898">
      <c r="A898" s="117"/>
      <c r="B898" s="107"/>
      <c r="C898" s="47"/>
      <c r="D898" s="108"/>
      <c r="E898" s="109"/>
      <c r="F898" s="110"/>
      <c r="G898" s="111"/>
      <c r="H898" s="112"/>
      <c r="I898" s="113"/>
      <c r="J898" s="114"/>
      <c r="K898" s="115"/>
      <c r="L898" s="116"/>
      <c r="M898" s="71"/>
      <c r="N898" s="86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  <c r="AB898" s="87"/>
      <c r="AC898" s="87"/>
      <c r="AD898" s="87"/>
    </row>
    <row r="899">
      <c r="A899" s="117"/>
      <c r="B899" s="107"/>
      <c r="C899" s="47"/>
      <c r="D899" s="108"/>
      <c r="E899" s="109"/>
      <c r="F899" s="110"/>
      <c r="G899" s="111"/>
      <c r="H899" s="112"/>
      <c r="I899" s="113"/>
      <c r="J899" s="114"/>
      <c r="K899" s="115"/>
      <c r="L899" s="116"/>
      <c r="M899" s="71"/>
      <c r="N899" s="86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  <c r="AB899" s="87"/>
      <c r="AC899" s="87"/>
      <c r="AD899" s="87"/>
    </row>
    <row r="900">
      <c r="A900" s="117"/>
      <c r="B900" s="107"/>
      <c r="C900" s="47"/>
      <c r="D900" s="108"/>
      <c r="E900" s="109"/>
      <c r="F900" s="110"/>
      <c r="G900" s="111"/>
      <c r="H900" s="112"/>
      <c r="I900" s="113"/>
      <c r="J900" s="114"/>
      <c r="K900" s="115"/>
      <c r="L900" s="116"/>
      <c r="M900" s="71"/>
      <c r="N900" s="86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  <c r="AB900" s="87"/>
      <c r="AC900" s="87"/>
      <c r="AD900" s="87"/>
    </row>
    <row r="901">
      <c r="A901" s="117"/>
      <c r="B901" s="107"/>
      <c r="C901" s="47"/>
      <c r="D901" s="108"/>
      <c r="E901" s="109"/>
      <c r="F901" s="110"/>
      <c r="G901" s="111"/>
      <c r="H901" s="112"/>
      <c r="I901" s="113"/>
      <c r="J901" s="114"/>
      <c r="K901" s="115"/>
      <c r="L901" s="116"/>
      <c r="M901" s="71"/>
      <c r="N901" s="86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  <c r="AB901" s="87"/>
      <c r="AC901" s="87"/>
      <c r="AD901" s="87"/>
    </row>
    <row r="902">
      <c r="A902" s="117"/>
      <c r="B902" s="107"/>
      <c r="C902" s="47"/>
      <c r="D902" s="108"/>
      <c r="E902" s="109"/>
      <c r="F902" s="110"/>
      <c r="G902" s="111"/>
      <c r="H902" s="112"/>
      <c r="I902" s="113"/>
      <c r="J902" s="114"/>
      <c r="K902" s="115"/>
      <c r="L902" s="116"/>
      <c r="M902" s="71"/>
      <c r="N902" s="86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  <c r="AB902" s="87"/>
      <c r="AC902" s="87"/>
      <c r="AD902" s="87"/>
    </row>
    <row r="903">
      <c r="A903" s="117"/>
      <c r="B903" s="107"/>
      <c r="C903" s="47"/>
      <c r="D903" s="108"/>
      <c r="E903" s="109"/>
      <c r="F903" s="110"/>
      <c r="G903" s="111"/>
      <c r="H903" s="112"/>
      <c r="I903" s="113"/>
      <c r="J903" s="114"/>
      <c r="K903" s="115"/>
      <c r="L903" s="116"/>
      <c r="M903" s="71"/>
      <c r="N903" s="86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  <c r="AB903" s="87"/>
      <c r="AC903" s="87"/>
      <c r="AD903" s="87"/>
    </row>
    <row r="904">
      <c r="A904" s="117"/>
      <c r="B904" s="107"/>
      <c r="C904" s="47"/>
      <c r="D904" s="108"/>
      <c r="E904" s="109"/>
      <c r="F904" s="110"/>
      <c r="G904" s="111"/>
      <c r="H904" s="112"/>
      <c r="I904" s="113"/>
      <c r="J904" s="114"/>
      <c r="K904" s="115"/>
      <c r="L904" s="116"/>
      <c r="M904" s="71"/>
      <c r="N904" s="86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  <c r="AB904" s="87"/>
      <c r="AC904" s="87"/>
      <c r="AD904" s="87"/>
    </row>
    <row r="905">
      <c r="A905" s="117"/>
      <c r="B905" s="107"/>
      <c r="C905" s="47"/>
      <c r="D905" s="108"/>
      <c r="E905" s="109"/>
      <c r="F905" s="110"/>
      <c r="G905" s="111"/>
      <c r="H905" s="112"/>
      <c r="I905" s="113"/>
      <c r="J905" s="114"/>
      <c r="K905" s="115"/>
      <c r="L905" s="116"/>
      <c r="M905" s="71"/>
      <c r="N905" s="86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  <c r="AB905" s="87"/>
      <c r="AC905" s="87"/>
      <c r="AD905" s="87"/>
    </row>
    <row r="906">
      <c r="A906" s="117"/>
      <c r="B906" s="107"/>
      <c r="C906" s="47"/>
      <c r="D906" s="108"/>
      <c r="E906" s="109"/>
      <c r="F906" s="110"/>
      <c r="G906" s="111"/>
      <c r="H906" s="112"/>
      <c r="I906" s="113"/>
      <c r="J906" s="114"/>
      <c r="K906" s="115"/>
      <c r="L906" s="116"/>
      <c r="M906" s="71"/>
      <c r="N906" s="86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  <c r="AB906" s="87"/>
      <c r="AC906" s="87"/>
      <c r="AD906" s="87"/>
    </row>
    <row r="907">
      <c r="A907" s="117"/>
      <c r="B907" s="107"/>
      <c r="C907" s="47"/>
      <c r="D907" s="108"/>
      <c r="E907" s="109"/>
      <c r="F907" s="110"/>
      <c r="G907" s="111"/>
      <c r="H907" s="112"/>
      <c r="I907" s="113"/>
      <c r="J907" s="114"/>
      <c r="K907" s="115"/>
      <c r="L907" s="116"/>
      <c r="M907" s="71"/>
      <c r="N907" s="86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  <c r="AB907" s="87"/>
      <c r="AC907" s="87"/>
      <c r="AD907" s="87"/>
    </row>
    <row r="908">
      <c r="A908" s="117"/>
      <c r="B908" s="107"/>
      <c r="C908" s="47"/>
      <c r="D908" s="108"/>
      <c r="E908" s="109"/>
      <c r="F908" s="110"/>
      <c r="G908" s="111"/>
      <c r="H908" s="112"/>
      <c r="I908" s="113"/>
      <c r="J908" s="114"/>
      <c r="K908" s="115"/>
      <c r="L908" s="116"/>
      <c r="M908" s="71"/>
      <c r="N908" s="86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  <c r="AB908" s="87"/>
      <c r="AC908" s="87"/>
      <c r="AD908" s="87"/>
    </row>
    <row r="909">
      <c r="A909" s="117"/>
      <c r="B909" s="107"/>
      <c r="C909" s="47"/>
      <c r="D909" s="108"/>
      <c r="E909" s="109"/>
      <c r="F909" s="110"/>
      <c r="G909" s="111"/>
      <c r="H909" s="112"/>
      <c r="I909" s="113"/>
      <c r="J909" s="114"/>
      <c r="K909" s="115"/>
      <c r="L909" s="116"/>
      <c r="M909" s="71"/>
      <c r="N909" s="86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  <c r="AB909" s="87"/>
      <c r="AC909" s="87"/>
      <c r="AD909" s="87"/>
    </row>
    <row r="910">
      <c r="A910" s="117"/>
      <c r="B910" s="107"/>
      <c r="C910" s="47"/>
      <c r="D910" s="108"/>
      <c r="E910" s="109"/>
      <c r="F910" s="110"/>
      <c r="G910" s="111"/>
      <c r="H910" s="112"/>
      <c r="I910" s="113"/>
      <c r="J910" s="114"/>
      <c r="K910" s="115"/>
      <c r="L910" s="116"/>
      <c r="M910" s="71"/>
      <c r="N910" s="86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  <c r="AB910" s="87"/>
      <c r="AC910" s="87"/>
      <c r="AD910" s="87"/>
    </row>
    <row r="911">
      <c r="A911" s="117"/>
      <c r="B911" s="107"/>
      <c r="C911" s="47"/>
      <c r="D911" s="108"/>
      <c r="E911" s="109"/>
      <c r="F911" s="110"/>
      <c r="G911" s="111"/>
      <c r="H911" s="112"/>
      <c r="I911" s="113"/>
      <c r="J911" s="114"/>
      <c r="K911" s="115"/>
      <c r="L911" s="116"/>
      <c r="M911" s="71"/>
      <c r="N911" s="86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  <c r="AB911" s="87"/>
      <c r="AC911" s="87"/>
      <c r="AD911" s="87"/>
    </row>
    <row r="912">
      <c r="A912" s="117"/>
      <c r="B912" s="107"/>
      <c r="C912" s="47"/>
      <c r="D912" s="108"/>
      <c r="E912" s="109"/>
      <c r="F912" s="110"/>
      <c r="G912" s="111"/>
      <c r="H912" s="112"/>
      <c r="I912" s="113"/>
      <c r="J912" s="114"/>
      <c r="K912" s="115"/>
      <c r="L912" s="116"/>
      <c r="M912" s="71"/>
      <c r="N912" s="86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  <c r="AB912" s="87"/>
      <c r="AC912" s="87"/>
      <c r="AD912" s="87"/>
    </row>
    <row r="913">
      <c r="A913" s="117"/>
      <c r="B913" s="107"/>
      <c r="C913" s="47"/>
      <c r="D913" s="108"/>
      <c r="E913" s="109"/>
      <c r="F913" s="110"/>
      <c r="G913" s="111"/>
      <c r="H913" s="112"/>
      <c r="I913" s="113"/>
      <c r="J913" s="114"/>
      <c r="K913" s="115"/>
      <c r="L913" s="116"/>
      <c r="M913" s="71"/>
      <c r="N913" s="86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  <c r="AB913" s="87"/>
      <c r="AC913" s="87"/>
      <c r="AD913" s="87"/>
    </row>
    <row r="914">
      <c r="A914" s="117"/>
      <c r="B914" s="107"/>
      <c r="C914" s="47"/>
      <c r="D914" s="108"/>
      <c r="E914" s="109"/>
      <c r="F914" s="110"/>
      <c r="G914" s="111"/>
      <c r="H914" s="112"/>
      <c r="I914" s="113"/>
      <c r="J914" s="114"/>
      <c r="K914" s="115"/>
      <c r="L914" s="116"/>
      <c r="M914" s="71"/>
      <c r="N914" s="86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  <c r="AB914" s="87"/>
      <c r="AC914" s="87"/>
      <c r="AD914" s="87"/>
    </row>
    <row r="915">
      <c r="A915" s="117"/>
      <c r="B915" s="107"/>
      <c r="C915" s="47"/>
      <c r="D915" s="108"/>
      <c r="E915" s="109"/>
      <c r="F915" s="110"/>
      <c r="G915" s="111"/>
      <c r="H915" s="112"/>
      <c r="I915" s="113"/>
      <c r="J915" s="114"/>
      <c r="K915" s="115"/>
      <c r="L915" s="116"/>
      <c r="M915" s="71"/>
      <c r="N915" s="86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  <c r="AB915" s="87"/>
      <c r="AC915" s="87"/>
      <c r="AD915" s="87"/>
    </row>
    <row r="916">
      <c r="A916" s="117"/>
      <c r="B916" s="107"/>
      <c r="C916" s="47"/>
      <c r="D916" s="108"/>
      <c r="E916" s="109"/>
      <c r="F916" s="110"/>
      <c r="G916" s="111"/>
      <c r="H916" s="112"/>
      <c r="I916" s="113"/>
      <c r="J916" s="114"/>
      <c r="K916" s="115"/>
      <c r="L916" s="116"/>
      <c r="M916" s="71"/>
      <c r="N916" s="86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  <c r="AB916" s="87"/>
      <c r="AC916" s="87"/>
      <c r="AD916" s="87"/>
    </row>
    <row r="917">
      <c r="A917" s="117"/>
      <c r="B917" s="107"/>
      <c r="C917" s="47"/>
      <c r="D917" s="108"/>
      <c r="E917" s="109"/>
      <c r="F917" s="110"/>
      <c r="G917" s="111"/>
      <c r="H917" s="112"/>
      <c r="I917" s="113"/>
      <c r="J917" s="114"/>
      <c r="K917" s="115"/>
      <c r="L917" s="116"/>
      <c r="M917" s="71"/>
      <c r="N917" s="86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  <c r="AB917" s="87"/>
      <c r="AC917" s="87"/>
      <c r="AD917" s="87"/>
    </row>
    <row r="918">
      <c r="A918" s="117"/>
      <c r="B918" s="107"/>
      <c r="C918" s="47"/>
      <c r="D918" s="108"/>
      <c r="E918" s="109"/>
      <c r="F918" s="110"/>
      <c r="G918" s="111"/>
      <c r="H918" s="112"/>
      <c r="I918" s="113"/>
      <c r="J918" s="114"/>
      <c r="K918" s="115"/>
      <c r="L918" s="116"/>
      <c r="M918" s="71"/>
      <c r="N918" s="86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  <c r="AB918" s="87"/>
      <c r="AC918" s="87"/>
      <c r="AD918" s="87"/>
    </row>
    <row r="919">
      <c r="A919" s="117"/>
      <c r="B919" s="107"/>
      <c r="C919" s="47"/>
      <c r="D919" s="108"/>
      <c r="E919" s="109"/>
      <c r="F919" s="110"/>
      <c r="G919" s="111"/>
      <c r="H919" s="112"/>
      <c r="I919" s="113"/>
      <c r="J919" s="114"/>
      <c r="K919" s="115"/>
      <c r="L919" s="116"/>
      <c r="M919" s="71"/>
      <c r="N919" s="86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  <c r="AB919" s="87"/>
      <c r="AC919" s="87"/>
      <c r="AD919" s="87"/>
    </row>
    <row r="920">
      <c r="A920" s="117"/>
      <c r="B920" s="107"/>
      <c r="C920" s="47"/>
      <c r="D920" s="108"/>
      <c r="E920" s="109"/>
      <c r="F920" s="110"/>
      <c r="G920" s="111"/>
      <c r="H920" s="112"/>
      <c r="I920" s="113"/>
      <c r="J920" s="114"/>
      <c r="K920" s="115"/>
      <c r="L920" s="116"/>
      <c r="M920" s="71"/>
      <c r="N920" s="86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  <c r="AB920" s="87"/>
      <c r="AC920" s="87"/>
      <c r="AD920" s="87"/>
    </row>
    <row r="921">
      <c r="A921" s="117"/>
      <c r="B921" s="107"/>
      <c r="C921" s="47"/>
      <c r="D921" s="108"/>
      <c r="E921" s="109"/>
      <c r="F921" s="110"/>
      <c r="G921" s="111"/>
      <c r="H921" s="112"/>
      <c r="I921" s="113"/>
      <c r="J921" s="114"/>
      <c r="K921" s="115"/>
      <c r="L921" s="116"/>
      <c r="M921" s="71"/>
      <c r="N921" s="86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  <c r="AB921" s="87"/>
      <c r="AC921" s="87"/>
      <c r="AD921" s="87"/>
    </row>
    <row r="922">
      <c r="A922" s="117"/>
      <c r="B922" s="107"/>
      <c r="C922" s="47"/>
      <c r="D922" s="108"/>
      <c r="E922" s="109"/>
      <c r="F922" s="110"/>
      <c r="G922" s="111"/>
      <c r="H922" s="112"/>
      <c r="I922" s="113"/>
      <c r="J922" s="114"/>
      <c r="K922" s="115"/>
      <c r="L922" s="116"/>
      <c r="M922" s="71"/>
      <c r="N922" s="86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  <c r="AB922" s="87"/>
      <c r="AC922" s="87"/>
      <c r="AD922" s="87"/>
    </row>
    <row r="923">
      <c r="A923" s="117"/>
      <c r="B923" s="107"/>
      <c r="C923" s="47"/>
      <c r="D923" s="108"/>
      <c r="E923" s="109"/>
      <c r="F923" s="110"/>
      <c r="G923" s="111"/>
      <c r="H923" s="112"/>
      <c r="I923" s="113"/>
      <c r="J923" s="114"/>
      <c r="K923" s="115"/>
      <c r="L923" s="116"/>
      <c r="M923" s="71"/>
      <c r="N923" s="86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  <c r="AB923" s="87"/>
      <c r="AC923" s="87"/>
      <c r="AD923" s="87"/>
    </row>
    <row r="924">
      <c r="A924" s="117"/>
      <c r="B924" s="107"/>
      <c r="C924" s="47"/>
      <c r="D924" s="108"/>
      <c r="E924" s="109"/>
      <c r="F924" s="110"/>
      <c r="G924" s="111"/>
      <c r="H924" s="112"/>
      <c r="I924" s="113"/>
      <c r="J924" s="114"/>
      <c r="K924" s="115"/>
      <c r="L924" s="116"/>
      <c r="M924" s="71"/>
      <c r="N924" s="86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  <c r="AB924" s="87"/>
      <c r="AC924" s="87"/>
      <c r="AD924" s="87"/>
    </row>
    <row r="925">
      <c r="A925" s="117"/>
      <c r="B925" s="107"/>
      <c r="C925" s="47"/>
      <c r="D925" s="108"/>
      <c r="E925" s="109"/>
      <c r="F925" s="110"/>
      <c r="G925" s="111"/>
      <c r="H925" s="112"/>
      <c r="I925" s="113"/>
      <c r="J925" s="114"/>
      <c r="K925" s="115"/>
      <c r="L925" s="116"/>
      <c r="M925" s="71"/>
      <c r="N925" s="86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  <c r="AB925" s="87"/>
      <c r="AC925" s="87"/>
      <c r="AD925" s="87"/>
    </row>
    <row r="926">
      <c r="A926" s="117"/>
      <c r="B926" s="107"/>
      <c r="C926" s="47"/>
      <c r="D926" s="108"/>
      <c r="E926" s="109"/>
      <c r="F926" s="110"/>
      <c r="G926" s="111"/>
      <c r="H926" s="112"/>
      <c r="I926" s="113"/>
      <c r="J926" s="114"/>
      <c r="K926" s="115"/>
      <c r="L926" s="116"/>
      <c r="M926" s="71"/>
      <c r="N926" s="86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  <c r="AB926" s="87"/>
      <c r="AC926" s="87"/>
      <c r="AD926" s="87"/>
    </row>
    <row r="927">
      <c r="A927" s="117"/>
      <c r="B927" s="107"/>
      <c r="C927" s="47"/>
      <c r="D927" s="108"/>
      <c r="E927" s="109"/>
      <c r="F927" s="110"/>
      <c r="G927" s="111"/>
      <c r="H927" s="112"/>
      <c r="I927" s="113"/>
      <c r="J927" s="114"/>
      <c r="K927" s="115"/>
      <c r="L927" s="116"/>
      <c r="M927" s="71"/>
      <c r="N927" s="86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  <c r="AB927" s="87"/>
      <c r="AC927" s="87"/>
      <c r="AD927" s="87"/>
    </row>
    <row r="928">
      <c r="A928" s="117"/>
      <c r="B928" s="107"/>
      <c r="C928" s="47"/>
      <c r="D928" s="108"/>
      <c r="E928" s="109"/>
      <c r="F928" s="110"/>
      <c r="G928" s="111"/>
      <c r="H928" s="112"/>
      <c r="I928" s="113"/>
      <c r="J928" s="114"/>
      <c r="K928" s="115"/>
      <c r="L928" s="116"/>
      <c r="M928" s="71"/>
      <c r="N928" s="86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  <c r="AB928" s="87"/>
      <c r="AC928" s="87"/>
      <c r="AD928" s="87"/>
    </row>
    <row r="929">
      <c r="A929" s="117"/>
      <c r="B929" s="107"/>
      <c r="C929" s="47"/>
      <c r="D929" s="108"/>
      <c r="E929" s="109"/>
      <c r="F929" s="110"/>
      <c r="G929" s="111"/>
      <c r="H929" s="112"/>
      <c r="I929" s="113"/>
      <c r="J929" s="114"/>
      <c r="K929" s="115"/>
      <c r="L929" s="116"/>
      <c r="M929" s="71"/>
      <c r="N929" s="86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  <c r="AB929" s="87"/>
      <c r="AC929" s="87"/>
      <c r="AD929" s="87"/>
    </row>
    <row r="930">
      <c r="A930" s="117"/>
      <c r="B930" s="107"/>
      <c r="C930" s="47"/>
      <c r="D930" s="108"/>
      <c r="E930" s="109"/>
      <c r="F930" s="110"/>
      <c r="G930" s="111"/>
      <c r="H930" s="112"/>
      <c r="I930" s="113"/>
      <c r="J930" s="114"/>
      <c r="K930" s="115"/>
      <c r="L930" s="116"/>
      <c r="M930" s="71"/>
      <c r="N930" s="86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  <c r="AB930" s="87"/>
      <c r="AC930" s="87"/>
      <c r="AD930" s="87"/>
    </row>
    <row r="931">
      <c r="A931" s="117"/>
      <c r="B931" s="107"/>
      <c r="C931" s="47"/>
      <c r="D931" s="108"/>
      <c r="E931" s="109"/>
      <c r="F931" s="110"/>
      <c r="G931" s="111"/>
      <c r="H931" s="112"/>
      <c r="I931" s="113"/>
      <c r="J931" s="114"/>
      <c r="K931" s="115"/>
      <c r="L931" s="116"/>
      <c r="M931" s="71"/>
      <c r="N931" s="86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  <c r="AB931" s="87"/>
      <c r="AC931" s="87"/>
      <c r="AD931" s="87"/>
    </row>
    <row r="932">
      <c r="A932" s="117"/>
      <c r="B932" s="107"/>
      <c r="C932" s="47"/>
      <c r="D932" s="108"/>
      <c r="E932" s="109"/>
      <c r="F932" s="110"/>
      <c r="G932" s="111"/>
      <c r="H932" s="112"/>
      <c r="I932" s="113"/>
      <c r="J932" s="114"/>
      <c r="K932" s="115"/>
      <c r="L932" s="116"/>
      <c r="M932" s="71"/>
      <c r="N932" s="86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  <c r="AB932" s="87"/>
      <c r="AC932" s="87"/>
      <c r="AD932" s="87"/>
    </row>
    <row r="933">
      <c r="A933" s="117"/>
      <c r="B933" s="107"/>
      <c r="C933" s="47"/>
      <c r="D933" s="108"/>
      <c r="E933" s="109"/>
      <c r="F933" s="110"/>
      <c r="G933" s="111"/>
      <c r="H933" s="112"/>
      <c r="I933" s="113"/>
      <c r="J933" s="114"/>
      <c r="K933" s="115"/>
      <c r="L933" s="116"/>
      <c r="M933" s="71"/>
      <c r="N933" s="86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  <c r="AB933" s="87"/>
      <c r="AC933" s="87"/>
      <c r="AD933" s="87"/>
    </row>
    <row r="934">
      <c r="A934" s="117"/>
      <c r="B934" s="107"/>
      <c r="C934" s="47"/>
      <c r="D934" s="108"/>
      <c r="E934" s="109"/>
      <c r="F934" s="110"/>
      <c r="G934" s="111"/>
      <c r="H934" s="112"/>
      <c r="I934" s="113"/>
      <c r="J934" s="114"/>
      <c r="K934" s="115"/>
      <c r="L934" s="116"/>
      <c r="M934" s="71"/>
      <c r="N934" s="86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  <c r="AB934" s="87"/>
      <c r="AC934" s="87"/>
      <c r="AD934" s="87"/>
    </row>
    <row r="935">
      <c r="A935" s="117"/>
      <c r="B935" s="107"/>
      <c r="C935" s="47"/>
      <c r="D935" s="108"/>
      <c r="E935" s="109"/>
      <c r="F935" s="110"/>
      <c r="G935" s="111"/>
      <c r="H935" s="112"/>
      <c r="I935" s="113"/>
      <c r="J935" s="114"/>
      <c r="K935" s="115"/>
      <c r="L935" s="116"/>
      <c r="M935" s="71"/>
      <c r="N935" s="86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  <c r="AB935" s="87"/>
      <c r="AC935" s="87"/>
      <c r="AD935" s="87"/>
    </row>
    <row r="936">
      <c r="A936" s="117"/>
      <c r="B936" s="107"/>
      <c r="C936" s="47"/>
      <c r="D936" s="108"/>
      <c r="E936" s="109"/>
      <c r="F936" s="110"/>
      <c r="G936" s="111"/>
      <c r="H936" s="112"/>
      <c r="I936" s="113"/>
      <c r="J936" s="114"/>
      <c r="K936" s="115"/>
      <c r="L936" s="116"/>
      <c r="M936" s="71"/>
      <c r="N936" s="86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  <c r="AB936" s="87"/>
      <c r="AC936" s="87"/>
      <c r="AD936" s="87"/>
    </row>
    <row r="937">
      <c r="A937" s="117"/>
      <c r="B937" s="107"/>
      <c r="C937" s="47"/>
      <c r="D937" s="108"/>
      <c r="E937" s="109"/>
      <c r="F937" s="110"/>
      <c r="G937" s="111"/>
      <c r="H937" s="112"/>
      <c r="I937" s="113"/>
      <c r="J937" s="114"/>
      <c r="K937" s="115"/>
      <c r="L937" s="116"/>
      <c r="M937" s="71"/>
      <c r="N937" s="86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  <c r="AB937" s="87"/>
      <c r="AC937" s="87"/>
      <c r="AD937" s="87"/>
    </row>
    <row r="938">
      <c r="A938" s="117"/>
      <c r="B938" s="107"/>
      <c r="C938" s="47"/>
      <c r="D938" s="108"/>
      <c r="E938" s="109"/>
      <c r="F938" s="110"/>
      <c r="G938" s="111"/>
      <c r="H938" s="112"/>
      <c r="I938" s="113"/>
      <c r="J938" s="114"/>
      <c r="K938" s="115"/>
      <c r="L938" s="116"/>
      <c r="M938" s="71"/>
      <c r="N938" s="86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  <c r="AB938" s="87"/>
      <c r="AC938" s="87"/>
      <c r="AD938" s="87"/>
    </row>
    <row r="939">
      <c r="A939" s="117"/>
      <c r="B939" s="107"/>
      <c r="C939" s="47"/>
      <c r="D939" s="108"/>
      <c r="E939" s="109"/>
      <c r="F939" s="110"/>
      <c r="G939" s="111"/>
      <c r="H939" s="112"/>
      <c r="I939" s="113"/>
      <c r="J939" s="114"/>
      <c r="K939" s="115"/>
      <c r="L939" s="116"/>
      <c r="M939" s="71"/>
      <c r="N939" s="86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  <c r="AB939" s="87"/>
      <c r="AC939" s="87"/>
      <c r="AD939" s="87"/>
    </row>
    <row r="940">
      <c r="A940" s="117"/>
      <c r="B940" s="107"/>
      <c r="C940" s="47"/>
      <c r="D940" s="108"/>
      <c r="E940" s="109"/>
      <c r="F940" s="110"/>
      <c r="G940" s="111"/>
      <c r="H940" s="112"/>
      <c r="I940" s="113"/>
      <c r="J940" s="114"/>
      <c r="K940" s="115"/>
      <c r="L940" s="116"/>
      <c r="M940" s="71"/>
      <c r="N940" s="86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  <c r="AB940" s="87"/>
      <c r="AC940" s="87"/>
      <c r="AD940" s="87"/>
    </row>
    <row r="941">
      <c r="A941" s="117"/>
      <c r="B941" s="107"/>
      <c r="C941" s="47"/>
      <c r="D941" s="108"/>
      <c r="E941" s="109"/>
      <c r="F941" s="110"/>
      <c r="G941" s="111"/>
      <c r="H941" s="112"/>
      <c r="I941" s="113"/>
      <c r="J941" s="114"/>
      <c r="K941" s="115"/>
      <c r="L941" s="116"/>
      <c r="M941" s="71"/>
      <c r="N941" s="86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  <c r="AB941" s="87"/>
      <c r="AC941" s="87"/>
      <c r="AD941" s="87"/>
    </row>
    <row r="942">
      <c r="A942" s="117"/>
      <c r="B942" s="107"/>
      <c r="C942" s="47"/>
      <c r="D942" s="108"/>
      <c r="E942" s="109"/>
      <c r="F942" s="110"/>
      <c r="G942" s="111"/>
      <c r="H942" s="112"/>
      <c r="I942" s="113"/>
      <c r="J942" s="114"/>
      <c r="K942" s="115"/>
      <c r="L942" s="116"/>
      <c r="M942" s="71"/>
      <c r="N942" s="86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  <c r="AB942" s="87"/>
      <c r="AC942" s="87"/>
      <c r="AD942" s="87"/>
    </row>
    <row r="943">
      <c r="A943" s="117"/>
      <c r="B943" s="107"/>
      <c r="C943" s="47"/>
      <c r="D943" s="108"/>
      <c r="E943" s="109"/>
      <c r="F943" s="110"/>
      <c r="G943" s="111"/>
      <c r="H943" s="112"/>
      <c r="I943" s="113"/>
      <c r="J943" s="114"/>
      <c r="K943" s="115"/>
      <c r="L943" s="116"/>
      <c r="M943" s="71"/>
      <c r="N943" s="86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  <c r="AB943" s="87"/>
      <c r="AC943" s="87"/>
      <c r="AD943" s="87"/>
    </row>
    <row r="944">
      <c r="A944" s="117"/>
      <c r="B944" s="107"/>
      <c r="C944" s="47"/>
      <c r="D944" s="108"/>
      <c r="E944" s="109"/>
      <c r="F944" s="110"/>
      <c r="G944" s="111"/>
      <c r="H944" s="112"/>
      <c r="I944" s="113"/>
      <c r="J944" s="114"/>
      <c r="K944" s="115"/>
      <c r="L944" s="116"/>
      <c r="M944" s="71"/>
      <c r="N944" s="86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  <c r="AC944" s="87"/>
      <c r="AD944" s="87"/>
    </row>
    <row r="945">
      <c r="A945" s="117"/>
      <c r="B945" s="107"/>
      <c r="C945" s="47"/>
      <c r="D945" s="108"/>
      <c r="E945" s="109"/>
      <c r="F945" s="110"/>
      <c r="G945" s="111"/>
      <c r="H945" s="112"/>
      <c r="I945" s="113"/>
      <c r="J945" s="114"/>
      <c r="K945" s="115"/>
      <c r="L945" s="116"/>
      <c r="M945" s="71"/>
      <c r="N945" s="86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  <c r="AB945" s="87"/>
      <c r="AC945" s="87"/>
      <c r="AD945" s="87"/>
    </row>
    <row r="946">
      <c r="A946" s="117"/>
      <c r="B946" s="107"/>
      <c r="C946" s="47"/>
      <c r="D946" s="108"/>
      <c r="E946" s="109"/>
      <c r="F946" s="110"/>
      <c r="G946" s="111"/>
      <c r="H946" s="112"/>
      <c r="I946" s="113"/>
      <c r="J946" s="114"/>
      <c r="K946" s="115"/>
      <c r="L946" s="116"/>
      <c r="M946" s="71"/>
      <c r="N946" s="86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  <c r="AB946" s="87"/>
      <c r="AC946" s="87"/>
      <c r="AD946" s="87"/>
    </row>
    <row r="947">
      <c r="A947" s="117"/>
      <c r="B947" s="107"/>
      <c r="C947" s="47"/>
      <c r="D947" s="108"/>
      <c r="E947" s="109"/>
      <c r="F947" s="110"/>
      <c r="G947" s="111"/>
      <c r="H947" s="112"/>
      <c r="I947" s="113"/>
      <c r="J947" s="114"/>
      <c r="K947" s="115"/>
      <c r="L947" s="116"/>
      <c r="M947" s="71"/>
      <c r="N947" s="86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  <c r="AB947" s="87"/>
      <c r="AC947" s="87"/>
      <c r="AD947" s="87"/>
    </row>
    <row r="948">
      <c r="A948" s="117"/>
      <c r="B948" s="107"/>
      <c r="C948" s="47"/>
      <c r="D948" s="108"/>
      <c r="E948" s="109"/>
      <c r="F948" s="110"/>
      <c r="G948" s="111"/>
      <c r="H948" s="112"/>
      <c r="I948" s="113"/>
      <c r="J948" s="114"/>
      <c r="K948" s="115"/>
      <c r="L948" s="116"/>
      <c r="M948" s="71"/>
      <c r="N948" s="86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  <c r="AB948" s="87"/>
      <c r="AC948" s="87"/>
      <c r="AD948" s="87"/>
    </row>
    <row r="949">
      <c r="A949" s="117"/>
      <c r="B949" s="107"/>
      <c r="C949" s="47"/>
      <c r="D949" s="108"/>
      <c r="E949" s="109"/>
      <c r="F949" s="110"/>
      <c r="G949" s="111"/>
      <c r="H949" s="112"/>
      <c r="I949" s="113"/>
      <c r="J949" s="114"/>
      <c r="K949" s="115"/>
      <c r="L949" s="116"/>
      <c r="M949" s="71"/>
      <c r="N949" s="86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  <c r="AB949" s="87"/>
      <c r="AC949" s="87"/>
      <c r="AD949" s="87"/>
    </row>
    <row r="950">
      <c r="A950" s="117"/>
      <c r="B950" s="107"/>
      <c r="C950" s="47"/>
      <c r="D950" s="108"/>
      <c r="E950" s="109"/>
      <c r="F950" s="110"/>
      <c r="G950" s="111"/>
      <c r="H950" s="112"/>
      <c r="I950" s="113"/>
      <c r="J950" s="114"/>
      <c r="K950" s="115"/>
      <c r="L950" s="116"/>
      <c r="M950" s="71"/>
      <c r="N950" s="86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  <c r="AB950" s="87"/>
      <c r="AC950" s="87"/>
      <c r="AD950" s="87"/>
    </row>
    <row r="951">
      <c r="A951" s="117"/>
      <c r="B951" s="107"/>
      <c r="C951" s="47"/>
      <c r="D951" s="108"/>
      <c r="E951" s="109"/>
      <c r="F951" s="110"/>
      <c r="G951" s="111"/>
      <c r="H951" s="112"/>
      <c r="I951" s="113"/>
      <c r="J951" s="114"/>
      <c r="K951" s="115"/>
      <c r="L951" s="116"/>
      <c r="M951" s="71"/>
      <c r="N951" s="86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  <c r="AB951" s="87"/>
      <c r="AC951" s="87"/>
      <c r="AD951" s="87"/>
    </row>
    <row r="952">
      <c r="A952" s="117"/>
      <c r="B952" s="107"/>
      <c r="C952" s="47"/>
      <c r="D952" s="108"/>
      <c r="E952" s="109"/>
      <c r="F952" s="110"/>
      <c r="G952" s="111"/>
      <c r="H952" s="112"/>
      <c r="I952" s="113"/>
      <c r="J952" s="114"/>
      <c r="K952" s="115"/>
      <c r="L952" s="116"/>
      <c r="M952" s="71"/>
      <c r="N952" s="86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  <c r="AB952" s="87"/>
      <c r="AC952" s="87"/>
      <c r="AD952" s="87"/>
    </row>
    <row r="953">
      <c r="A953" s="117"/>
      <c r="B953" s="107"/>
      <c r="C953" s="47"/>
      <c r="D953" s="108"/>
      <c r="E953" s="109"/>
      <c r="F953" s="110"/>
      <c r="G953" s="111"/>
      <c r="H953" s="112"/>
      <c r="I953" s="113"/>
      <c r="J953" s="114"/>
      <c r="K953" s="115"/>
      <c r="L953" s="116"/>
      <c r="M953" s="71"/>
      <c r="N953" s="86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  <c r="AB953" s="87"/>
      <c r="AC953" s="87"/>
      <c r="AD953" s="87"/>
    </row>
    <row r="954">
      <c r="A954" s="117"/>
      <c r="B954" s="107"/>
      <c r="C954" s="47"/>
      <c r="D954" s="108"/>
      <c r="E954" s="109"/>
      <c r="F954" s="110"/>
      <c r="G954" s="111"/>
      <c r="H954" s="112"/>
      <c r="I954" s="113"/>
      <c r="J954" s="114"/>
      <c r="K954" s="115"/>
      <c r="L954" s="116"/>
      <c r="M954" s="71"/>
      <c r="N954" s="86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  <c r="AB954" s="87"/>
      <c r="AC954" s="87"/>
      <c r="AD954" s="87"/>
    </row>
    <row r="955">
      <c r="A955" s="117"/>
      <c r="B955" s="107"/>
      <c r="C955" s="47"/>
      <c r="D955" s="108"/>
      <c r="E955" s="109"/>
      <c r="F955" s="110"/>
      <c r="G955" s="111"/>
      <c r="H955" s="112"/>
      <c r="I955" s="113"/>
      <c r="J955" s="114"/>
      <c r="K955" s="115"/>
      <c r="L955" s="116"/>
      <c r="M955" s="71"/>
      <c r="N955" s="86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  <c r="AB955" s="87"/>
      <c r="AC955" s="87"/>
      <c r="AD955" s="87"/>
    </row>
    <row r="956">
      <c r="A956" s="117"/>
      <c r="B956" s="107"/>
      <c r="C956" s="47"/>
      <c r="D956" s="108"/>
      <c r="E956" s="109"/>
      <c r="F956" s="110"/>
      <c r="G956" s="111"/>
      <c r="H956" s="112"/>
      <c r="I956" s="113"/>
      <c r="J956" s="114"/>
      <c r="K956" s="115"/>
      <c r="L956" s="116"/>
      <c r="M956" s="71"/>
      <c r="N956" s="86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  <c r="AB956" s="87"/>
      <c r="AC956" s="87"/>
      <c r="AD956" s="87"/>
    </row>
    <row r="957">
      <c r="A957" s="117"/>
      <c r="B957" s="107"/>
      <c r="C957" s="47"/>
      <c r="D957" s="108"/>
      <c r="E957" s="109"/>
      <c r="F957" s="110"/>
      <c r="G957" s="111"/>
      <c r="H957" s="112"/>
      <c r="I957" s="113"/>
      <c r="J957" s="114"/>
      <c r="K957" s="115"/>
      <c r="L957" s="116"/>
      <c r="M957" s="71"/>
      <c r="N957" s="86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  <c r="AB957" s="87"/>
      <c r="AC957" s="87"/>
      <c r="AD957" s="87"/>
    </row>
    <row r="958">
      <c r="A958" s="117"/>
      <c r="B958" s="107"/>
      <c r="C958" s="47"/>
      <c r="D958" s="108"/>
      <c r="E958" s="109"/>
      <c r="F958" s="110"/>
      <c r="G958" s="111"/>
      <c r="H958" s="112"/>
      <c r="I958" s="113"/>
      <c r="J958" s="114"/>
      <c r="K958" s="115"/>
      <c r="L958" s="116"/>
      <c r="M958" s="71"/>
      <c r="N958" s="86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  <c r="AB958" s="87"/>
      <c r="AC958" s="87"/>
      <c r="AD958" s="87"/>
    </row>
    <row r="959">
      <c r="A959" s="117"/>
      <c r="B959" s="107"/>
      <c r="C959" s="47"/>
      <c r="D959" s="108"/>
      <c r="E959" s="109"/>
      <c r="F959" s="110"/>
      <c r="G959" s="111"/>
      <c r="H959" s="112"/>
      <c r="I959" s="113"/>
      <c r="J959" s="114"/>
      <c r="K959" s="115"/>
      <c r="L959" s="116"/>
      <c r="M959" s="71"/>
      <c r="N959" s="86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  <c r="AB959" s="87"/>
      <c r="AC959" s="87"/>
      <c r="AD959" s="87"/>
    </row>
    <row r="960">
      <c r="A960" s="117"/>
      <c r="B960" s="107"/>
      <c r="C960" s="47"/>
      <c r="D960" s="108"/>
      <c r="E960" s="109"/>
      <c r="F960" s="110"/>
      <c r="G960" s="111"/>
      <c r="H960" s="112"/>
      <c r="I960" s="113"/>
      <c r="J960" s="114"/>
      <c r="K960" s="115"/>
      <c r="L960" s="116"/>
      <c r="M960" s="71"/>
      <c r="N960" s="86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  <c r="AB960" s="87"/>
      <c r="AC960" s="87"/>
      <c r="AD960" s="87"/>
    </row>
    <row r="961">
      <c r="A961" s="117"/>
      <c r="B961" s="107"/>
      <c r="C961" s="47"/>
      <c r="D961" s="108"/>
      <c r="E961" s="109"/>
      <c r="F961" s="110"/>
      <c r="G961" s="111"/>
      <c r="H961" s="112"/>
      <c r="I961" s="113"/>
      <c r="J961" s="114"/>
      <c r="K961" s="115"/>
      <c r="L961" s="116"/>
      <c r="M961" s="71"/>
      <c r="N961" s="86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  <c r="AB961" s="87"/>
      <c r="AC961" s="87"/>
      <c r="AD961" s="87"/>
    </row>
    <row r="962">
      <c r="A962" s="117"/>
      <c r="B962" s="107"/>
      <c r="C962" s="47"/>
      <c r="D962" s="108"/>
      <c r="E962" s="109"/>
      <c r="F962" s="110"/>
      <c r="G962" s="111"/>
      <c r="H962" s="112"/>
      <c r="I962" s="113"/>
      <c r="J962" s="114"/>
      <c r="K962" s="115"/>
      <c r="L962" s="116"/>
      <c r="M962" s="71"/>
      <c r="N962" s="86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  <c r="AB962" s="87"/>
      <c r="AC962" s="87"/>
      <c r="AD962" s="87"/>
    </row>
    <row r="963">
      <c r="A963" s="117"/>
      <c r="B963" s="107"/>
      <c r="C963" s="47"/>
      <c r="D963" s="108"/>
      <c r="E963" s="109"/>
      <c r="F963" s="110"/>
      <c r="G963" s="111"/>
      <c r="H963" s="112"/>
      <c r="I963" s="113"/>
      <c r="J963" s="114"/>
      <c r="K963" s="115"/>
      <c r="L963" s="116"/>
      <c r="M963" s="71"/>
      <c r="N963" s="86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  <c r="AB963" s="87"/>
      <c r="AC963" s="87"/>
      <c r="AD963" s="87"/>
    </row>
    <row r="964">
      <c r="A964" s="117"/>
      <c r="B964" s="107"/>
      <c r="C964" s="47"/>
      <c r="D964" s="108"/>
      <c r="E964" s="109"/>
      <c r="F964" s="110"/>
      <c r="G964" s="111"/>
      <c r="H964" s="112"/>
      <c r="I964" s="113"/>
      <c r="J964" s="114"/>
      <c r="K964" s="115"/>
      <c r="L964" s="116"/>
      <c r="M964" s="71"/>
      <c r="N964" s="86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  <c r="AB964" s="87"/>
      <c r="AC964" s="87"/>
      <c r="AD964" s="87"/>
    </row>
    <row r="965">
      <c r="A965" s="117"/>
      <c r="B965" s="107"/>
      <c r="C965" s="47"/>
      <c r="D965" s="108"/>
      <c r="E965" s="109"/>
      <c r="F965" s="110"/>
      <c r="G965" s="111"/>
      <c r="H965" s="112"/>
      <c r="I965" s="113"/>
      <c r="J965" s="114"/>
      <c r="K965" s="115"/>
      <c r="L965" s="116"/>
      <c r="M965" s="71"/>
      <c r="N965" s="86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  <c r="AB965" s="87"/>
      <c r="AC965" s="87"/>
      <c r="AD965" s="87"/>
    </row>
    <row r="966">
      <c r="A966" s="117"/>
      <c r="B966" s="107"/>
      <c r="C966" s="47"/>
      <c r="D966" s="108"/>
      <c r="E966" s="109"/>
      <c r="F966" s="110"/>
      <c r="G966" s="111"/>
      <c r="H966" s="112"/>
      <c r="I966" s="113"/>
      <c r="J966" s="114"/>
      <c r="K966" s="115"/>
      <c r="L966" s="116"/>
      <c r="M966" s="71"/>
      <c r="N966" s="86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  <c r="AB966" s="87"/>
      <c r="AC966" s="87"/>
      <c r="AD966" s="87"/>
    </row>
    <row r="967">
      <c r="A967" s="117"/>
      <c r="B967" s="107"/>
      <c r="C967" s="47"/>
      <c r="D967" s="108"/>
      <c r="E967" s="109"/>
      <c r="F967" s="110"/>
      <c r="G967" s="111"/>
      <c r="H967" s="112"/>
      <c r="I967" s="113"/>
      <c r="J967" s="114"/>
      <c r="K967" s="115"/>
      <c r="L967" s="116"/>
      <c r="M967" s="71"/>
      <c r="N967" s="86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  <c r="AB967" s="87"/>
      <c r="AC967" s="87"/>
      <c r="AD967" s="87"/>
    </row>
    <row r="968">
      <c r="A968" s="117"/>
      <c r="B968" s="107"/>
      <c r="C968" s="47"/>
      <c r="D968" s="108"/>
      <c r="E968" s="109"/>
      <c r="F968" s="110"/>
      <c r="G968" s="111"/>
      <c r="H968" s="112"/>
      <c r="I968" s="113"/>
      <c r="J968" s="114"/>
      <c r="K968" s="115"/>
      <c r="L968" s="116"/>
      <c r="M968" s="71"/>
      <c r="N968" s="86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  <c r="AB968" s="87"/>
      <c r="AC968" s="87"/>
      <c r="AD968" s="87"/>
    </row>
    <row r="969">
      <c r="A969" s="117"/>
      <c r="B969" s="107"/>
      <c r="C969" s="47"/>
      <c r="D969" s="108"/>
      <c r="E969" s="109"/>
      <c r="F969" s="110"/>
      <c r="G969" s="111"/>
      <c r="H969" s="112"/>
      <c r="I969" s="113"/>
      <c r="J969" s="114"/>
      <c r="K969" s="115"/>
      <c r="L969" s="116"/>
      <c r="M969" s="71"/>
      <c r="N969" s="86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  <c r="AB969" s="87"/>
      <c r="AC969" s="87"/>
      <c r="AD969" s="87"/>
    </row>
    <row r="970">
      <c r="A970" s="117"/>
      <c r="B970" s="107"/>
      <c r="C970" s="47"/>
      <c r="D970" s="108"/>
      <c r="E970" s="109"/>
      <c r="F970" s="110"/>
      <c r="G970" s="111"/>
      <c r="H970" s="112"/>
      <c r="I970" s="113"/>
      <c r="J970" s="114"/>
      <c r="K970" s="115"/>
      <c r="L970" s="116"/>
      <c r="M970" s="71"/>
      <c r="N970" s="86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  <c r="AB970" s="87"/>
      <c r="AC970" s="87"/>
      <c r="AD970" s="87"/>
    </row>
    <row r="971">
      <c r="A971" s="117"/>
      <c r="B971" s="107"/>
      <c r="C971" s="47"/>
      <c r="D971" s="108"/>
      <c r="E971" s="109"/>
      <c r="F971" s="110"/>
      <c r="G971" s="111"/>
      <c r="H971" s="112"/>
      <c r="I971" s="113"/>
      <c r="J971" s="114"/>
      <c r="K971" s="115"/>
      <c r="L971" s="116"/>
      <c r="M971" s="71"/>
      <c r="N971" s="86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  <c r="AB971" s="87"/>
      <c r="AC971" s="87"/>
      <c r="AD971" s="87"/>
    </row>
    <row r="972">
      <c r="A972" s="117"/>
      <c r="B972" s="107"/>
      <c r="C972" s="47"/>
      <c r="D972" s="108"/>
      <c r="E972" s="109"/>
      <c r="F972" s="110"/>
      <c r="G972" s="111"/>
      <c r="H972" s="112"/>
      <c r="I972" s="113"/>
      <c r="J972" s="114"/>
      <c r="K972" s="115"/>
      <c r="L972" s="116"/>
      <c r="M972" s="71"/>
      <c r="N972" s="86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  <c r="AB972" s="87"/>
      <c r="AC972" s="87"/>
      <c r="AD972" s="87"/>
    </row>
    <row r="973">
      <c r="A973" s="117"/>
      <c r="B973" s="107"/>
      <c r="C973" s="47"/>
      <c r="D973" s="108"/>
      <c r="E973" s="109"/>
      <c r="F973" s="110"/>
      <c r="G973" s="111"/>
      <c r="H973" s="112"/>
      <c r="I973" s="113"/>
      <c r="J973" s="114"/>
      <c r="K973" s="115"/>
      <c r="L973" s="116"/>
      <c r="M973" s="71"/>
      <c r="N973" s="86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  <c r="AB973" s="87"/>
      <c r="AC973" s="87"/>
      <c r="AD973" s="87"/>
    </row>
    <row r="974">
      <c r="A974" s="117"/>
      <c r="B974" s="107"/>
      <c r="C974" s="47"/>
      <c r="D974" s="108"/>
      <c r="E974" s="109"/>
      <c r="F974" s="110"/>
      <c r="G974" s="111"/>
      <c r="H974" s="112"/>
      <c r="I974" s="113"/>
      <c r="J974" s="114"/>
      <c r="K974" s="115"/>
      <c r="L974" s="116"/>
      <c r="M974" s="71"/>
      <c r="N974" s="86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  <c r="AB974" s="87"/>
      <c r="AC974" s="87"/>
      <c r="AD974" s="87"/>
    </row>
    <row r="975">
      <c r="A975" s="117"/>
      <c r="B975" s="107"/>
      <c r="C975" s="47"/>
      <c r="D975" s="108"/>
      <c r="E975" s="109"/>
      <c r="F975" s="110"/>
      <c r="G975" s="111"/>
      <c r="H975" s="112"/>
      <c r="I975" s="113"/>
      <c r="J975" s="114"/>
      <c r="K975" s="115"/>
      <c r="L975" s="116"/>
      <c r="M975" s="71"/>
      <c r="N975" s="86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  <c r="AB975" s="87"/>
      <c r="AC975" s="87"/>
      <c r="AD975" s="87"/>
    </row>
    <row r="976">
      <c r="A976" s="117"/>
      <c r="B976" s="107"/>
      <c r="C976" s="47"/>
      <c r="D976" s="108"/>
      <c r="E976" s="109"/>
      <c r="F976" s="110"/>
      <c r="G976" s="111"/>
      <c r="H976" s="112"/>
      <c r="I976" s="113"/>
      <c r="J976" s="114"/>
      <c r="K976" s="115"/>
      <c r="L976" s="116"/>
      <c r="M976" s="71"/>
      <c r="N976" s="86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  <c r="AB976" s="87"/>
      <c r="AC976" s="87"/>
      <c r="AD976" s="87"/>
    </row>
    <row r="977">
      <c r="A977" s="117"/>
      <c r="B977" s="107"/>
      <c r="C977" s="47"/>
      <c r="D977" s="108"/>
      <c r="E977" s="109"/>
      <c r="F977" s="110"/>
      <c r="G977" s="111"/>
      <c r="H977" s="112"/>
      <c r="I977" s="113"/>
      <c r="J977" s="114"/>
      <c r="K977" s="115"/>
      <c r="L977" s="116"/>
      <c r="M977" s="71"/>
      <c r="N977" s="86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  <c r="AB977" s="87"/>
      <c r="AC977" s="87"/>
      <c r="AD977" s="87"/>
    </row>
    <row r="978">
      <c r="A978" s="117"/>
      <c r="B978" s="107"/>
      <c r="C978" s="47"/>
      <c r="D978" s="108"/>
      <c r="E978" s="109"/>
      <c r="F978" s="110"/>
      <c r="G978" s="111"/>
      <c r="H978" s="112"/>
      <c r="I978" s="113"/>
      <c r="J978" s="114"/>
      <c r="K978" s="115"/>
      <c r="L978" s="116"/>
      <c r="M978" s="71"/>
      <c r="N978" s="86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  <c r="AB978" s="87"/>
      <c r="AC978" s="87"/>
      <c r="AD978" s="87"/>
    </row>
    <row r="979">
      <c r="A979" s="117"/>
      <c r="B979" s="107"/>
      <c r="C979" s="47"/>
      <c r="D979" s="108"/>
      <c r="E979" s="109"/>
      <c r="F979" s="110"/>
      <c r="G979" s="111"/>
      <c r="H979" s="112"/>
      <c r="I979" s="113"/>
      <c r="J979" s="114"/>
      <c r="K979" s="115"/>
      <c r="L979" s="116"/>
      <c r="M979" s="71"/>
      <c r="N979" s="86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  <c r="AB979" s="87"/>
      <c r="AC979" s="87"/>
      <c r="AD979" s="87"/>
    </row>
    <row r="980">
      <c r="A980" s="117"/>
      <c r="B980" s="107"/>
      <c r="C980" s="47"/>
      <c r="D980" s="108"/>
      <c r="E980" s="109"/>
      <c r="F980" s="110"/>
      <c r="G980" s="111"/>
      <c r="H980" s="112"/>
      <c r="I980" s="113"/>
      <c r="J980" s="114"/>
      <c r="K980" s="115"/>
      <c r="L980" s="116"/>
      <c r="M980" s="71"/>
      <c r="N980" s="86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  <c r="AB980" s="87"/>
      <c r="AC980" s="87"/>
      <c r="AD980" s="87"/>
    </row>
    <row r="981">
      <c r="A981" s="117"/>
      <c r="B981" s="107"/>
      <c r="C981" s="47"/>
      <c r="D981" s="108"/>
      <c r="E981" s="109"/>
      <c r="F981" s="110"/>
      <c r="G981" s="111"/>
      <c r="H981" s="112"/>
      <c r="I981" s="113"/>
      <c r="J981" s="114"/>
      <c r="K981" s="115"/>
      <c r="L981" s="116"/>
      <c r="M981" s="71"/>
      <c r="N981" s="86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  <c r="AB981" s="87"/>
      <c r="AC981" s="87"/>
      <c r="AD981" s="87"/>
    </row>
    <row r="982">
      <c r="A982" s="117"/>
      <c r="B982" s="107"/>
      <c r="C982" s="47"/>
      <c r="D982" s="108"/>
      <c r="E982" s="109"/>
      <c r="F982" s="110"/>
      <c r="G982" s="111"/>
      <c r="H982" s="112"/>
      <c r="I982" s="113"/>
      <c r="J982" s="114"/>
      <c r="K982" s="115"/>
      <c r="L982" s="116"/>
      <c r="M982" s="71"/>
      <c r="N982" s="86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  <c r="AB982" s="87"/>
      <c r="AC982" s="87"/>
      <c r="AD982" s="87"/>
    </row>
    <row r="983">
      <c r="A983" s="117"/>
      <c r="B983" s="107"/>
      <c r="C983" s="47"/>
      <c r="D983" s="108"/>
      <c r="E983" s="109"/>
      <c r="F983" s="110"/>
      <c r="G983" s="111"/>
      <c r="H983" s="112"/>
      <c r="I983" s="113"/>
      <c r="J983" s="114"/>
      <c r="K983" s="115"/>
      <c r="L983" s="116"/>
      <c r="M983" s="71"/>
      <c r="N983" s="86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  <c r="AB983" s="87"/>
      <c r="AC983" s="87"/>
      <c r="AD983" s="87"/>
    </row>
    <row r="984">
      <c r="A984" s="117"/>
      <c r="B984" s="107"/>
      <c r="C984" s="47"/>
      <c r="D984" s="108"/>
      <c r="E984" s="109"/>
      <c r="F984" s="110"/>
      <c r="G984" s="111"/>
      <c r="H984" s="112"/>
      <c r="I984" s="113"/>
      <c r="J984" s="114"/>
      <c r="K984" s="115"/>
      <c r="L984" s="116"/>
      <c r="M984" s="71"/>
      <c r="N984" s="86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  <c r="AB984" s="87"/>
      <c r="AC984" s="87"/>
      <c r="AD984" s="87"/>
    </row>
    <row r="985">
      <c r="A985" s="117"/>
      <c r="B985" s="107"/>
      <c r="C985" s="47"/>
      <c r="D985" s="108"/>
      <c r="E985" s="109"/>
      <c r="F985" s="110"/>
      <c r="G985" s="111"/>
      <c r="H985" s="112"/>
      <c r="I985" s="113"/>
      <c r="J985" s="114"/>
      <c r="K985" s="115"/>
      <c r="L985" s="116"/>
      <c r="M985" s="71"/>
      <c r="N985" s="86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  <c r="AB985" s="87"/>
      <c r="AC985" s="87"/>
      <c r="AD985" s="87"/>
    </row>
    <row r="986">
      <c r="A986" s="117"/>
      <c r="B986" s="107"/>
      <c r="C986" s="47"/>
      <c r="D986" s="108"/>
      <c r="E986" s="109"/>
      <c r="F986" s="110"/>
      <c r="G986" s="111"/>
      <c r="H986" s="112"/>
      <c r="I986" s="113"/>
      <c r="J986" s="114"/>
      <c r="K986" s="115"/>
      <c r="L986" s="116"/>
      <c r="M986" s="71"/>
      <c r="N986" s="86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  <c r="AB986" s="87"/>
      <c r="AC986" s="87"/>
      <c r="AD986" s="87"/>
    </row>
    <row r="987">
      <c r="A987" s="117"/>
      <c r="B987" s="107"/>
      <c r="C987" s="47"/>
      <c r="D987" s="108"/>
      <c r="E987" s="109"/>
      <c r="F987" s="110"/>
      <c r="G987" s="111"/>
      <c r="H987" s="112"/>
      <c r="I987" s="113"/>
      <c r="J987" s="114"/>
      <c r="K987" s="115"/>
      <c r="L987" s="116"/>
      <c r="M987" s="71"/>
      <c r="N987" s="86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  <c r="AB987" s="87"/>
      <c r="AC987" s="87"/>
      <c r="AD987" s="87"/>
    </row>
    <row r="988">
      <c r="A988" s="117"/>
      <c r="B988" s="107"/>
      <c r="C988" s="47"/>
      <c r="D988" s="108"/>
      <c r="E988" s="109"/>
      <c r="F988" s="110"/>
      <c r="G988" s="111"/>
      <c r="H988" s="112"/>
      <c r="I988" s="113"/>
      <c r="J988" s="114"/>
      <c r="K988" s="115"/>
      <c r="L988" s="116"/>
      <c r="M988" s="71"/>
      <c r="N988" s="86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  <c r="AB988" s="87"/>
      <c r="AC988" s="87"/>
      <c r="AD988" s="87"/>
    </row>
    <row r="989">
      <c r="A989" s="117"/>
      <c r="B989" s="107"/>
      <c r="C989" s="47"/>
      <c r="D989" s="108"/>
      <c r="E989" s="109"/>
      <c r="F989" s="110"/>
      <c r="G989" s="111"/>
      <c r="H989" s="112"/>
      <c r="I989" s="113"/>
      <c r="J989" s="114"/>
      <c r="K989" s="115"/>
      <c r="L989" s="116"/>
      <c r="M989" s="71"/>
      <c r="N989" s="86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  <c r="AB989" s="87"/>
      <c r="AC989" s="87"/>
      <c r="AD989" s="87"/>
    </row>
    <row r="990">
      <c r="A990" s="117"/>
      <c r="B990" s="107"/>
      <c r="C990" s="47"/>
      <c r="D990" s="108"/>
      <c r="E990" s="109"/>
      <c r="F990" s="110"/>
      <c r="G990" s="111"/>
      <c r="H990" s="112"/>
      <c r="I990" s="113"/>
      <c r="J990" s="114"/>
      <c r="K990" s="115"/>
      <c r="L990" s="116"/>
      <c r="M990" s="71"/>
      <c r="N990" s="86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  <c r="AB990" s="87"/>
      <c r="AC990" s="87"/>
      <c r="AD990" s="87"/>
    </row>
    <row r="991">
      <c r="A991" s="117"/>
      <c r="B991" s="107"/>
      <c r="C991" s="47"/>
      <c r="D991" s="108"/>
      <c r="E991" s="109"/>
      <c r="F991" s="110"/>
      <c r="G991" s="111"/>
      <c r="H991" s="112"/>
      <c r="I991" s="113"/>
      <c r="J991" s="114"/>
      <c r="K991" s="115"/>
      <c r="L991" s="116"/>
      <c r="M991" s="71"/>
      <c r="N991" s="86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  <c r="AB991" s="87"/>
      <c r="AC991" s="87"/>
      <c r="AD991" s="87"/>
    </row>
    <row r="992">
      <c r="A992" s="117"/>
      <c r="B992" s="107"/>
      <c r="C992" s="47"/>
      <c r="D992" s="108"/>
      <c r="E992" s="109"/>
      <c r="F992" s="110"/>
      <c r="G992" s="111"/>
      <c r="H992" s="112"/>
      <c r="I992" s="113"/>
      <c r="J992" s="114"/>
      <c r="K992" s="115"/>
      <c r="L992" s="116"/>
      <c r="M992" s="71"/>
      <c r="N992" s="86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  <c r="AB992" s="87"/>
      <c r="AC992" s="87"/>
      <c r="AD992" s="87"/>
    </row>
    <row r="993">
      <c r="A993" s="117"/>
      <c r="B993" s="107"/>
      <c r="C993" s="47"/>
      <c r="D993" s="108"/>
      <c r="E993" s="109"/>
      <c r="F993" s="110"/>
      <c r="G993" s="111"/>
      <c r="H993" s="112"/>
      <c r="I993" s="113"/>
      <c r="J993" s="114"/>
      <c r="K993" s="115"/>
      <c r="L993" s="116"/>
      <c r="M993" s="71"/>
      <c r="N993" s="86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  <c r="AB993" s="87"/>
      <c r="AC993" s="87"/>
      <c r="AD993" s="87"/>
    </row>
    <row r="994">
      <c r="A994" s="117"/>
      <c r="B994" s="107"/>
      <c r="C994" s="47"/>
      <c r="D994" s="108"/>
      <c r="E994" s="109"/>
      <c r="F994" s="110"/>
      <c r="G994" s="111"/>
      <c r="H994" s="112"/>
      <c r="I994" s="113"/>
      <c r="J994" s="114"/>
      <c r="K994" s="115"/>
      <c r="L994" s="116"/>
      <c r="M994" s="71"/>
      <c r="N994" s="86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  <c r="AB994" s="87"/>
      <c r="AC994" s="87"/>
      <c r="AD994" s="87"/>
    </row>
    <row r="995">
      <c r="A995" s="117"/>
      <c r="B995" s="107"/>
      <c r="C995" s="47"/>
      <c r="D995" s="108"/>
      <c r="E995" s="109"/>
      <c r="F995" s="110"/>
      <c r="G995" s="111"/>
      <c r="H995" s="112"/>
      <c r="I995" s="113"/>
      <c r="J995" s="114"/>
      <c r="K995" s="115"/>
      <c r="L995" s="116"/>
      <c r="M995" s="71"/>
      <c r="N995" s="86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  <c r="AB995" s="87"/>
      <c r="AC995" s="87"/>
      <c r="AD995" s="87"/>
    </row>
    <row r="996">
      <c r="A996" s="117"/>
      <c r="B996" s="107"/>
      <c r="C996" s="47"/>
      <c r="D996" s="108"/>
      <c r="E996" s="109"/>
      <c r="F996" s="110"/>
      <c r="G996" s="111"/>
      <c r="H996" s="112"/>
      <c r="I996" s="113"/>
      <c r="J996" s="114"/>
      <c r="K996" s="115"/>
      <c r="L996" s="116"/>
      <c r="M996" s="71"/>
      <c r="N996" s="86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  <c r="AA996" s="87"/>
      <c r="AB996" s="87"/>
      <c r="AC996" s="87"/>
      <c r="AD996" s="87"/>
    </row>
    <row r="997">
      <c r="A997" s="117"/>
      <c r="B997" s="107"/>
      <c r="C997" s="47"/>
      <c r="D997" s="108"/>
      <c r="E997" s="109"/>
      <c r="F997" s="110"/>
      <c r="G997" s="111"/>
      <c r="H997" s="112"/>
      <c r="I997" s="113"/>
      <c r="J997" s="114"/>
      <c r="K997" s="115"/>
      <c r="L997" s="116"/>
      <c r="M997" s="71"/>
      <c r="N997" s="86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  <c r="AA997" s="87"/>
      <c r="AB997" s="87"/>
      <c r="AC997" s="87"/>
      <c r="AD997" s="87"/>
    </row>
    <row r="998">
      <c r="A998" s="133"/>
      <c r="B998" s="134"/>
      <c r="C998" s="133"/>
      <c r="D998" s="135"/>
      <c r="E998" s="136"/>
      <c r="F998" s="137"/>
      <c r="G998" s="138"/>
      <c r="H998" s="138"/>
      <c r="I998" s="138"/>
      <c r="J998" s="138"/>
      <c r="K998" s="138"/>
      <c r="L998" s="138"/>
      <c r="M998" s="138"/>
    </row>
    <row r="999">
      <c r="A999" s="133"/>
      <c r="B999" s="134"/>
      <c r="C999" s="133"/>
      <c r="D999" s="135"/>
      <c r="E999" s="136"/>
      <c r="F999" s="137"/>
      <c r="G999" s="138"/>
      <c r="H999" s="138"/>
      <c r="I999" s="138"/>
      <c r="J999" s="138"/>
      <c r="K999" s="138"/>
      <c r="L999" s="138"/>
      <c r="M999" s="138"/>
    </row>
    <row r="1000">
      <c r="A1000" s="133"/>
      <c r="B1000" s="134"/>
      <c r="C1000" s="133"/>
      <c r="D1000" s="135"/>
      <c r="E1000" s="136"/>
      <c r="F1000" s="137"/>
      <c r="G1000" s="138"/>
      <c r="H1000" s="138"/>
      <c r="I1000" s="138"/>
      <c r="J1000" s="138"/>
      <c r="K1000" s="138"/>
      <c r="L1000" s="138"/>
      <c r="M1000" s="138"/>
    </row>
  </sheetData>
  <mergeCells count="8">
    <mergeCell ref="B2:B4"/>
    <mergeCell ref="B5:B6"/>
    <mergeCell ref="B7:B9"/>
    <mergeCell ref="B10:B12"/>
    <mergeCell ref="B13:B15"/>
    <mergeCell ref="B16:B18"/>
    <mergeCell ref="B19:B20"/>
    <mergeCell ref="B21:B2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5"/>
    <col customWidth="1" min="2" max="2" width="10.5"/>
    <col customWidth="1" min="3" max="3" width="14.13"/>
    <col customWidth="1" min="4" max="4" width="15.88"/>
    <col customWidth="1" min="5" max="5" width="21.25"/>
    <col customWidth="1" min="6" max="6" width="24.25"/>
    <col customWidth="1" min="7" max="7" width="10.38"/>
    <col customWidth="1" min="8" max="8" width="13.5"/>
    <col customWidth="1" min="9" max="9" width="8.75"/>
    <col customWidth="1" min="10" max="10" width="16.63"/>
    <col customWidth="1" min="11" max="11" width="10.63"/>
    <col customWidth="1" min="12" max="12" width="16.13"/>
  </cols>
  <sheetData>
    <row r="1">
      <c r="A1" s="139" t="s">
        <v>77</v>
      </c>
      <c r="B1" s="140" t="s">
        <v>78</v>
      </c>
      <c r="C1" s="141" t="s">
        <v>79</v>
      </c>
      <c r="D1" s="142" t="s">
        <v>80</v>
      </c>
      <c r="E1" s="143" t="s">
        <v>81</v>
      </c>
      <c r="F1" s="144" t="s">
        <v>82</v>
      </c>
      <c r="G1" s="145" t="s">
        <v>83</v>
      </c>
      <c r="H1" s="146" t="s">
        <v>84</v>
      </c>
      <c r="I1" s="147" t="s">
        <v>85</v>
      </c>
      <c r="J1" s="148" t="s">
        <v>86</v>
      </c>
      <c r="K1" s="149" t="s">
        <v>87</v>
      </c>
      <c r="L1" s="150" t="s">
        <v>63</v>
      </c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</row>
    <row r="2">
      <c r="A2" s="151" t="s">
        <v>88</v>
      </c>
      <c r="B2" s="152">
        <f t="shared" ref="B2:C2" si="1">920</f>
        <v>920</v>
      </c>
      <c r="C2" s="153">
        <f t="shared" si="1"/>
        <v>920</v>
      </c>
      <c r="D2" s="154">
        <f>TAKA!E55</f>
        <v>67193</v>
      </c>
      <c r="E2" s="155">
        <f>sum(C2:C31)</f>
        <v>59468</v>
      </c>
      <c r="F2" s="156">
        <f>if(D2&gt;(E2+A38+A40+TAKA!H58),(D2-E2-A38-A40-TAKA!H58),0)</f>
        <v>125</v>
      </c>
      <c r="G2" s="157">
        <f>if(B32&gt;E2,B32-E2,0)</f>
        <v>0</v>
      </c>
      <c r="H2" s="158">
        <f>if(G2&gt;F2,G2-F2,0)</f>
        <v>0</v>
      </c>
      <c r="I2" s="159">
        <f>if(F2&gt;G2,F2-G2,0)</f>
        <v>125</v>
      </c>
      <c r="J2" s="160">
        <f>E2+G2</f>
        <v>59468</v>
      </c>
      <c r="K2" s="161">
        <v>0.0</v>
      </c>
      <c r="L2" s="162">
        <f>J2-K2</f>
        <v>59468</v>
      </c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</row>
    <row r="3">
      <c r="A3" s="151" t="s">
        <v>88</v>
      </c>
      <c r="B3" s="152">
        <v>8475.0</v>
      </c>
      <c r="C3" s="153">
        <v>4160.0</v>
      </c>
      <c r="D3" s="20"/>
      <c r="E3" s="20"/>
      <c r="F3" s="20"/>
      <c r="G3" s="20"/>
      <c r="H3" s="20"/>
      <c r="I3" s="20"/>
      <c r="J3" s="20"/>
      <c r="K3" s="20"/>
      <c r="L3" s="20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</row>
    <row r="4">
      <c r="A4" s="151" t="s">
        <v>89</v>
      </c>
      <c r="B4" s="152">
        <v>415.0</v>
      </c>
      <c r="C4" s="153">
        <v>415.0</v>
      </c>
      <c r="D4" s="20"/>
      <c r="E4" s="20"/>
      <c r="F4" s="20"/>
      <c r="G4" s="20"/>
      <c r="H4" s="20"/>
      <c r="I4" s="20"/>
      <c r="J4" s="20"/>
      <c r="K4" s="20"/>
      <c r="L4" s="20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</row>
    <row r="5">
      <c r="A5" s="151" t="s">
        <v>90</v>
      </c>
      <c r="B5" s="152">
        <v>40.0</v>
      </c>
      <c r="C5" s="153">
        <f>40+2000</f>
        <v>2040</v>
      </c>
      <c r="D5" s="20"/>
      <c r="E5" s="20"/>
      <c r="F5" s="20"/>
      <c r="G5" s="20"/>
      <c r="H5" s="20"/>
      <c r="I5" s="20"/>
      <c r="J5" s="20"/>
      <c r="K5" s="20"/>
      <c r="L5" s="20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</row>
    <row r="6">
      <c r="A6" s="151" t="s">
        <v>91</v>
      </c>
      <c r="B6" s="152">
        <v>6830.0</v>
      </c>
      <c r="C6" s="153">
        <v>5990.0</v>
      </c>
      <c r="D6" s="20"/>
      <c r="E6" s="20"/>
      <c r="F6" s="20"/>
      <c r="G6" s="20"/>
      <c r="H6" s="20"/>
      <c r="I6" s="20"/>
      <c r="J6" s="20"/>
      <c r="K6" s="20"/>
      <c r="L6" s="20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</row>
    <row r="7">
      <c r="A7" s="151" t="s">
        <v>92</v>
      </c>
      <c r="B7" s="152">
        <v>1420.0</v>
      </c>
      <c r="C7" s="153">
        <v>1420.0</v>
      </c>
      <c r="D7" s="20"/>
      <c r="E7" s="20"/>
      <c r="F7" s="20"/>
      <c r="G7" s="20"/>
      <c r="H7" s="20"/>
      <c r="I7" s="20"/>
      <c r="J7" s="20"/>
      <c r="K7" s="20"/>
      <c r="L7" s="20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</row>
    <row r="8">
      <c r="A8" s="151" t="s">
        <v>93</v>
      </c>
      <c r="B8" s="152">
        <v>370.0</v>
      </c>
      <c r="C8" s="153">
        <v>370.0</v>
      </c>
      <c r="D8" s="20"/>
      <c r="E8" s="20"/>
      <c r="F8" s="20"/>
      <c r="G8" s="20"/>
      <c r="H8" s="20"/>
      <c r="I8" s="20"/>
      <c r="J8" s="20"/>
      <c r="K8" s="20"/>
      <c r="L8" s="20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</row>
    <row r="9">
      <c r="A9" s="151" t="s">
        <v>93</v>
      </c>
      <c r="B9" s="152">
        <v>60.0</v>
      </c>
      <c r="C9" s="153">
        <v>60.0</v>
      </c>
      <c r="D9" s="20"/>
      <c r="E9" s="20"/>
      <c r="F9" s="20"/>
      <c r="G9" s="20"/>
      <c r="H9" s="20"/>
      <c r="I9" s="20"/>
      <c r="J9" s="20"/>
      <c r="K9" s="20"/>
      <c r="L9" s="20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</row>
    <row r="10">
      <c r="A10" s="151" t="s">
        <v>94</v>
      </c>
      <c r="B10" s="152">
        <v>50.0</v>
      </c>
      <c r="C10" s="153">
        <v>50.0</v>
      </c>
      <c r="D10" s="20"/>
      <c r="E10" s="20"/>
      <c r="F10" s="20"/>
      <c r="G10" s="20"/>
      <c r="H10" s="20"/>
      <c r="I10" s="20"/>
      <c r="J10" s="20"/>
      <c r="K10" s="20"/>
      <c r="L10" s="20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</row>
    <row r="11">
      <c r="A11" s="151" t="s">
        <v>94</v>
      </c>
      <c r="B11" s="152">
        <v>600.0</v>
      </c>
      <c r="C11" s="153">
        <v>600.0</v>
      </c>
      <c r="D11" s="20"/>
      <c r="E11" s="20"/>
      <c r="F11" s="20"/>
      <c r="G11" s="20"/>
      <c r="H11" s="20"/>
      <c r="I11" s="20"/>
      <c r="J11" s="20"/>
      <c r="K11" s="20"/>
      <c r="L11" s="20"/>
      <c r="M11" s="163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</row>
    <row r="12">
      <c r="A12" s="151" t="s">
        <v>95</v>
      </c>
      <c r="B12" s="152">
        <v>8185.0</v>
      </c>
      <c r="C12" s="153">
        <v>6040.0</v>
      </c>
      <c r="D12" s="20"/>
      <c r="E12" s="20"/>
      <c r="F12" s="20"/>
      <c r="G12" s="20"/>
      <c r="H12" s="20"/>
      <c r="I12" s="20"/>
      <c r="J12" s="20"/>
      <c r="K12" s="20"/>
      <c r="L12" s="20"/>
      <c r="M12" s="164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</row>
    <row r="13">
      <c r="A13" s="151" t="s">
        <v>96</v>
      </c>
      <c r="B13" s="152">
        <v>365.0</v>
      </c>
      <c r="C13" s="153">
        <v>365.0</v>
      </c>
      <c r="D13" s="20"/>
      <c r="E13" s="20"/>
      <c r="F13" s="20"/>
      <c r="G13" s="20"/>
      <c r="H13" s="20"/>
      <c r="I13" s="20"/>
      <c r="J13" s="20"/>
      <c r="K13" s="20"/>
      <c r="L13" s="20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</row>
    <row r="14">
      <c r="A14" s="151" t="s">
        <v>97</v>
      </c>
      <c r="B14" s="152">
        <v>350.0</v>
      </c>
      <c r="C14" s="153">
        <v>350.0</v>
      </c>
      <c r="D14" s="20"/>
      <c r="E14" s="20"/>
      <c r="F14" s="20"/>
      <c r="G14" s="20"/>
      <c r="H14" s="20"/>
      <c r="I14" s="20"/>
      <c r="J14" s="20"/>
      <c r="K14" s="20"/>
      <c r="L14" s="20"/>
      <c r="M14" s="163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</row>
    <row r="15">
      <c r="A15" s="151" t="s">
        <v>98</v>
      </c>
      <c r="B15" s="152">
        <v>75.0</v>
      </c>
      <c r="C15" s="153">
        <v>75.0</v>
      </c>
      <c r="D15" s="20"/>
      <c r="E15" s="20"/>
      <c r="F15" s="20"/>
      <c r="G15" s="20"/>
      <c r="H15" s="20"/>
      <c r="I15" s="20"/>
      <c r="J15" s="20"/>
      <c r="K15" s="20"/>
      <c r="L15" s="20"/>
      <c r="M15" s="164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</row>
    <row r="16">
      <c r="A16" s="151" t="s">
        <v>99</v>
      </c>
      <c r="B16" s="152">
        <v>195.0</v>
      </c>
      <c r="C16" s="153">
        <v>195.0</v>
      </c>
      <c r="D16" s="20"/>
      <c r="E16" s="20"/>
      <c r="F16" s="20"/>
      <c r="G16" s="20"/>
      <c r="H16" s="20"/>
      <c r="I16" s="20"/>
      <c r="J16" s="20"/>
      <c r="K16" s="20"/>
      <c r="L16" s="20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</row>
    <row r="17">
      <c r="A17" s="151" t="s">
        <v>100</v>
      </c>
      <c r="B17" s="152">
        <v>25.0</v>
      </c>
      <c r="C17" s="153">
        <v>25.0</v>
      </c>
      <c r="D17" s="20"/>
      <c r="E17" s="20"/>
      <c r="F17" s="20"/>
      <c r="G17" s="20"/>
      <c r="H17" s="20"/>
      <c r="I17" s="20"/>
      <c r="J17" s="20"/>
      <c r="K17" s="20"/>
      <c r="L17" s="20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</row>
    <row r="18">
      <c r="A18" s="151" t="s">
        <v>101</v>
      </c>
      <c r="B18" s="152">
        <v>10520.0</v>
      </c>
      <c r="C18" s="153">
        <v>6920.0</v>
      </c>
      <c r="D18" s="20"/>
      <c r="E18" s="20"/>
      <c r="F18" s="20"/>
      <c r="G18" s="20"/>
      <c r="H18" s="20"/>
      <c r="I18" s="20"/>
      <c r="J18" s="20"/>
      <c r="K18" s="20"/>
      <c r="L18" s="20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</row>
    <row r="19">
      <c r="A19" s="151" t="s">
        <v>102</v>
      </c>
      <c r="B19" s="152">
        <v>325.0</v>
      </c>
      <c r="C19" s="153">
        <v>325.0</v>
      </c>
      <c r="D19" s="20"/>
      <c r="E19" s="20"/>
      <c r="F19" s="20"/>
      <c r="G19" s="20"/>
      <c r="H19" s="20"/>
      <c r="I19" s="20"/>
      <c r="J19" s="20"/>
      <c r="K19" s="20"/>
      <c r="L19" s="20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</row>
    <row r="20">
      <c r="A20" s="151" t="s">
        <v>103</v>
      </c>
      <c r="B20" s="152">
        <v>137.0</v>
      </c>
      <c r="C20" s="153">
        <v>137.0</v>
      </c>
      <c r="D20" s="20"/>
      <c r="E20" s="20"/>
      <c r="F20" s="20"/>
      <c r="G20" s="20"/>
      <c r="H20" s="20"/>
      <c r="I20" s="20"/>
      <c r="J20" s="20"/>
      <c r="K20" s="20"/>
      <c r="L20" s="20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</row>
    <row r="21">
      <c r="A21" s="151" t="s">
        <v>104</v>
      </c>
      <c r="B21" s="152">
        <f t="shared" ref="B21:C21" si="2">+40+58+ 28+500</f>
        <v>626</v>
      </c>
      <c r="C21" s="152">
        <f t="shared" si="2"/>
        <v>626</v>
      </c>
      <c r="D21" s="20"/>
      <c r="E21" s="20"/>
      <c r="F21" s="20"/>
      <c r="G21" s="20"/>
      <c r="H21" s="20"/>
      <c r="I21" s="20"/>
      <c r="J21" s="20"/>
      <c r="K21" s="20"/>
      <c r="L21" s="20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</row>
    <row r="22">
      <c r="A22" s="151" t="s">
        <v>105</v>
      </c>
      <c r="B22" s="152">
        <v>40.0</v>
      </c>
      <c r="C22" s="153">
        <v>40.0</v>
      </c>
      <c r="D22" s="20"/>
      <c r="E22" s="20"/>
      <c r="F22" s="20"/>
      <c r="G22" s="20"/>
      <c r="H22" s="20"/>
      <c r="I22" s="20"/>
      <c r="J22" s="20"/>
      <c r="K22" s="20"/>
      <c r="L22" s="20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</row>
    <row r="23">
      <c r="A23" s="151" t="s">
        <v>106</v>
      </c>
      <c r="B23" s="165">
        <v>340.0</v>
      </c>
      <c r="C23" s="153">
        <v>340.0</v>
      </c>
      <c r="D23" s="20"/>
      <c r="E23" s="20"/>
      <c r="F23" s="20"/>
      <c r="G23" s="20"/>
      <c r="H23" s="20"/>
      <c r="I23" s="20"/>
      <c r="J23" s="20"/>
      <c r="K23" s="20"/>
      <c r="L23" s="20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</row>
    <row r="24">
      <c r="A24" s="166" t="s">
        <v>107</v>
      </c>
      <c r="B24" s="165">
        <v>8740.0</v>
      </c>
      <c r="C24" s="153">
        <v>6640.0</v>
      </c>
      <c r="D24" s="20"/>
      <c r="E24" s="20"/>
      <c r="F24" s="20"/>
      <c r="G24" s="20"/>
      <c r="H24" s="20"/>
      <c r="I24" s="20"/>
      <c r="J24" s="20"/>
      <c r="K24" s="20"/>
      <c r="L24" s="20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</row>
    <row r="25">
      <c r="A25" s="151" t="s">
        <v>108</v>
      </c>
      <c r="B25" s="152">
        <f>4045+40</f>
        <v>4085</v>
      </c>
      <c r="C25" s="153">
        <f>3230+40</f>
        <v>3270</v>
      </c>
      <c r="D25" s="20"/>
      <c r="E25" s="20"/>
      <c r="F25" s="20"/>
      <c r="G25" s="20"/>
      <c r="H25" s="20"/>
      <c r="I25" s="20"/>
      <c r="J25" s="20"/>
      <c r="K25" s="20"/>
      <c r="L25" s="20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</row>
    <row r="26">
      <c r="A26" s="151" t="s">
        <v>109</v>
      </c>
      <c r="B26" s="165">
        <v>880.0</v>
      </c>
      <c r="C26" s="153">
        <v>880.0</v>
      </c>
      <c r="D26" s="20"/>
      <c r="E26" s="20"/>
      <c r="F26" s="20"/>
      <c r="G26" s="20"/>
      <c r="H26" s="20"/>
      <c r="I26" s="20"/>
      <c r="J26" s="20"/>
      <c r="K26" s="20"/>
      <c r="L26" s="20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</row>
    <row r="27">
      <c r="A27" s="151" t="s">
        <v>110</v>
      </c>
      <c r="B27" s="165">
        <v>345.0</v>
      </c>
      <c r="C27" s="153">
        <v>345.0</v>
      </c>
      <c r="D27" s="20"/>
      <c r="E27" s="20"/>
      <c r="F27" s="20"/>
      <c r="G27" s="20"/>
      <c r="H27" s="20"/>
      <c r="I27" s="20"/>
      <c r="J27" s="20"/>
      <c r="K27" s="20"/>
      <c r="L27" s="20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</row>
    <row r="28">
      <c r="A28" s="166" t="s">
        <v>111</v>
      </c>
      <c r="B28" s="165">
        <v>4470.0</v>
      </c>
      <c r="C28" s="153">
        <v>4470.0</v>
      </c>
      <c r="D28" s="20"/>
      <c r="E28" s="20"/>
      <c r="F28" s="20"/>
      <c r="G28" s="20"/>
      <c r="H28" s="20"/>
      <c r="I28" s="20"/>
      <c r="J28" s="20"/>
      <c r="K28" s="20"/>
      <c r="L28" s="20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</row>
    <row r="29">
      <c r="A29" s="151" t="s">
        <v>112</v>
      </c>
      <c r="B29" s="165">
        <v>365.0</v>
      </c>
      <c r="C29" s="153">
        <v>365.0</v>
      </c>
      <c r="D29" s="20"/>
      <c r="E29" s="20"/>
      <c r="F29" s="20"/>
      <c r="G29" s="20"/>
      <c r="H29" s="20"/>
      <c r="I29" s="20"/>
      <c r="J29" s="20"/>
      <c r="K29" s="20"/>
      <c r="L29" s="20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</row>
    <row r="30">
      <c r="A30" s="151" t="s">
        <v>113</v>
      </c>
      <c r="B30" s="165">
        <v>30.0</v>
      </c>
      <c r="C30" s="153">
        <v>30.0</v>
      </c>
      <c r="D30" s="20"/>
      <c r="E30" s="20"/>
      <c r="F30" s="20"/>
      <c r="G30" s="20"/>
      <c r="H30" s="20"/>
      <c r="I30" s="20"/>
      <c r="J30" s="20"/>
      <c r="K30" s="20"/>
      <c r="L30" s="20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</row>
    <row r="31">
      <c r="A31" s="151" t="s">
        <v>114</v>
      </c>
      <c r="B31" s="167">
        <f>440-260+10</f>
        <v>190</v>
      </c>
      <c r="C31" s="167">
        <f>440-260+10+11815</f>
        <v>12005</v>
      </c>
      <c r="D31" s="11"/>
      <c r="E31" s="11"/>
      <c r="F31" s="11"/>
      <c r="G31" s="11"/>
      <c r="H31" s="11"/>
      <c r="I31" s="11"/>
      <c r="J31" s="11"/>
      <c r="K31" s="11"/>
      <c r="L31" s="11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</row>
    <row r="32">
      <c r="A32" s="168" t="s">
        <v>115</v>
      </c>
      <c r="B32" s="169">
        <f>sum(B2:B31)</f>
        <v>59468</v>
      </c>
      <c r="C32" s="170"/>
      <c r="D32" s="171"/>
      <c r="E32" s="172"/>
      <c r="F32" s="173"/>
      <c r="G32" s="174"/>
      <c r="H32" s="175"/>
      <c r="I32" s="174"/>
      <c r="J32" s="176"/>
      <c r="K32" s="177"/>
      <c r="L32" s="178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</row>
    <row r="33">
      <c r="A33" s="179"/>
      <c r="B33" s="180"/>
      <c r="C33" s="181"/>
      <c r="D33" s="171"/>
      <c r="E33" s="172"/>
      <c r="F33" s="173"/>
      <c r="G33" s="174"/>
      <c r="H33" s="175"/>
      <c r="I33" s="174"/>
      <c r="J33" s="176"/>
      <c r="K33" s="177"/>
      <c r="L33" s="178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</row>
    <row r="34">
      <c r="A34" s="179"/>
      <c r="B34" s="180"/>
      <c r="C34" s="181"/>
      <c r="D34" s="171"/>
      <c r="E34" s="172"/>
      <c r="F34" s="173"/>
      <c r="G34" s="174"/>
      <c r="H34" s="175"/>
      <c r="I34" s="174"/>
      <c r="J34" s="176"/>
      <c r="K34" s="182"/>
      <c r="L34" s="178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</row>
    <row r="35">
      <c r="A35" s="179"/>
      <c r="B35" s="180"/>
      <c r="C35" s="181"/>
      <c r="D35" s="171"/>
      <c r="E35" s="172"/>
      <c r="F35" s="173"/>
      <c r="G35" s="174"/>
      <c r="H35" s="175"/>
      <c r="I35" s="174"/>
      <c r="J35" s="176"/>
      <c r="K35" s="182"/>
      <c r="L35" s="178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</row>
    <row r="36">
      <c r="A36" s="179"/>
      <c r="B36" s="180"/>
      <c r="C36" s="181"/>
      <c r="D36" s="171"/>
      <c r="E36" s="172"/>
      <c r="F36" s="173"/>
      <c r="G36" s="174"/>
      <c r="H36" s="175"/>
      <c r="I36" s="174"/>
      <c r="J36" s="176"/>
      <c r="K36" s="177"/>
      <c r="L36" s="178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</row>
    <row r="37">
      <c r="A37" s="183" t="s">
        <v>116</v>
      </c>
      <c r="B37" s="180"/>
      <c r="C37" s="181"/>
      <c r="D37" s="171"/>
      <c r="E37" s="172"/>
      <c r="F37" s="173"/>
      <c r="G37" s="174"/>
      <c r="H37" s="175"/>
      <c r="I37" s="174"/>
      <c r="J37" s="176"/>
      <c r="K37" s="177"/>
      <c r="L37" s="178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</row>
    <row r="38">
      <c r="A38" s="184">
        <f>1000+1000-2000</f>
        <v>0</v>
      </c>
      <c r="B38" s="180"/>
      <c r="C38" s="181"/>
      <c r="D38" s="171"/>
      <c r="E38" s="172"/>
      <c r="F38" s="173"/>
      <c r="G38" s="174"/>
      <c r="H38" s="175"/>
      <c r="I38" s="174"/>
      <c r="J38" s="176"/>
      <c r="K38" s="177"/>
      <c r="L38" s="178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</row>
    <row r="39">
      <c r="A39" s="183" t="s">
        <v>117</v>
      </c>
      <c r="B39" s="180"/>
      <c r="C39" s="181"/>
      <c r="D39" s="171"/>
      <c r="E39" s="172"/>
      <c r="F39" s="173"/>
      <c r="G39" s="174"/>
      <c r="H39" s="175"/>
      <c r="I39" s="174"/>
      <c r="J39" s="176"/>
      <c r="K39" s="177"/>
      <c r="L39" s="178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</row>
    <row r="40">
      <c r="A40" s="185">
        <f>1200-1000-200</f>
        <v>0</v>
      </c>
      <c r="B40" s="180"/>
      <c r="C40" s="181"/>
      <c r="D40" s="171"/>
      <c r="E40" s="172"/>
      <c r="F40" s="173"/>
      <c r="G40" s="174"/>
      <c r="H40" s="175"/>
      <c r="I40" s="174"/>
      <c r="J40" s="176"/>
      <c r="K40" s="177"/>
      <c r="L40" s="178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</row>
    <row r="41">
      <c r="A41" s="179"/>
      <c r="B41" s="180"/>
      <c r="C41" s="181"/>
      <c r="D41" s="171"/>
      <c r="E41" s="172"/>
      <c r="F41" s="173"/>
      <c r="G41" s="174"/>
      <c r="H41" s="175"/>
      <c r="I41" s="174"/>
      <c r="J41" s="176"/>
      <c r="K41" s="177"/>
      <c r="L41" s="178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</row>
    <row r="42">
      <c r="A42" s="179"/>
      <c r="B42" s="180"/>
      <c r="C42" s="181"/>
      <c r="D42" s="171"/>
      <c r="E42" s="172"/>
      <c r="F42" s="173"/>
      <c r="G42" s="174"/>
      <c r="H42" s="175"/>
      <c r="I42" s="174"/>
      <c r="J42" s="176"/>
      <c r="K42" s="177"/>
      <c r="L42" s="178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</row>
    <row r="43">
      <c r="A43" s="179"/>
      <c r="B43" s="180"/>
      <c r="C43" s="181"/>
      <c r="D43" s="171"/>
      <c r="E43" s="172"/>
      <c r="F43" s="173"/>
      <c r="G43" s="174"/>
      <c r="H43" s="175"/>
      <c r="I43" s="174"/>
      <c r="J43" s="176"/>
      <c r="K43" s="177"/>
      <c r="L43" s="178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</row>
    <row r="44">
      <c r="A44" s="186" t="s">
        <v>118</v>
      </c>
      <c r="B44" s="187" t="s">
        <v>119</v>
      </c>
      <c r="C44" s="187" t="s">
        <v>120</v>
      </c>
      <c r="D44" s="171"/>
      <c r="E44" s="172"/>
      <c r="F44" s="173"/>
      <c r="G44" s="174"/>
      <c r="H44" s="175"/>
      <c r="I44" s="174"/>
      <c r="J44" s="176"/>
      <c r="K44" s="177"/>
      <c r="L44" s="178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</row>
    <row r="45">
      <c r="A45" s="188" t="s">
        <v>88</v>
      </c>
      <c r="B45" s="189" t="s">
        <v>15</v>
      </c>
      <c r="C45" s="190">
        <f>2000-2000</f>
        <v>0</v>
      </c>
      <c r="D45" s="171"/>
      <c r="E45" s="172"/>
      <c r="F45" s="173"/>
      <c r="G45" s="174"/>
      <c r="H45" s="175"/>
      <c r="I45" s="174"/>
      <c r="J45" s="176"/>
      <c r="K45" s="177"/>
      <c r="L45" s="178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</row>
    <row r="46">
      <c r="A46" s="188" t="s">
        <v>88</v>
      </c>
      <c r="B46" s="189" t="s">
        <v>121</v>
      </c>
      <c r="C46" s="170">
        <f>2315+840</f>
        <v>3155</v>
      </c>
      <c r="D46" s="171"/>
      <c r="E46" s="172"/>
      <c r="F46" s="173"/>
      <c r="G46" s="174"/>
      <c r="H46" s="175"/>
      <c r="I46" s="174"/>
      <c r="J46" s="176"/>
      <c r="K46" s="177"/>
      <c r="L46" s="178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</row>
    <row r="47">
      <c r="A47" s="188" t="s">
        <v>95</v>
      </c>
      <c r="B47" s="189" t="s">
        <v>121</v>
      </c>
      <c r="C47" s="170">
        <f>2145</f>
        <v>2145</v>
      </c>
      <c r="D47" s="171"/>
      <c r="E47" s="172"/>
      <c r="F47" s="173"/>
      <c r="G47" s="174"/>
      <c r="H47" s="175"/>
      <c r="I47" s="174"/>
      <c r="J47" s="176"/>
      <c r="K47" s="177"/>
      <c r="L47" s="178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</row>
    <row r="48">
      <c r="A48" s="188" t="s">
        <v>101</v>
      </c>
      <c r="B48" s="189" t="s">
        <v>121</v>
      </c>
      <c r="C48" s="170">
        <f>3600</f>
        <v>3600</v>
      </c>
      <c r="D48" s="171"/>
      <c r="E48" s="172"/>
      <c r="F48" s="173"/>
      <c r="G48" s="174"/>
      <c r="H48" s="175"/>
      <c r="I48" s="174"/>
      <c r="J48" s="176"/>
      <c r="K48" s="177"/>
      <c r="L48" s="178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</row>
    <row r="49">
      <c r="A49" s="166" t="s">
        <v>107</v>
      </c>
      <c r="B49" s="189" t="s">
        <v>121</v>
      </c>
      <c r="C49" s="170">
        <v>2100.0</v>
      </c>
      <c r="D49" s="171"/>
      <c r="E49" s="172"/>
      <c r="F49" s="173"/>
      <c r="G49" s="174"/>
      <c r="H49" s="175"/>
      <c r="I49" s="174"/>
      <c r="J49" s="176"/>
      <c r="K49" s="177"/>
      <c r="L49" s="178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</row>
    <row r="50">
      <c r="A50" s="151" t="s">
        <v>122</v>
      </c>
      <c r="B50" s="189" t="s">
        <v>121</v>
      </c>
      <c r="C50" s="170">
        <v>815.0</v>
      </c>
      <c r="D50" s="171"/>
      <c r="E50" s="172"/>
      <c r="F50" s="173"/>
      <c r="G50" s="174"/>
      <c r="H50" s="175"/>
      <c r="I50" s="174"/>
      <c r="J50" s="176"/>
      <c r="K50" s="177"/>
      <c r="L50" s="178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</row>
    <row r="51">
      <c r="A51" s="179"/>
      <c r="B51" s="180"/>
      <c r="C51" s="181">
        <f>SUM(C45:C50)</f>
        <v>11815</v>
      </c>
      <c r="D51" s="171"/>
      <c r="E51" s="172"/>
      <c r="F51" s="173"/>
      <c r="G51" s="174"/>
      <c r="H51" s="175"/>
      <c r="I51" s="174"/>
      <c r="J51" s="176"/>
      <c r="K51" s="177"/>
      <c r="L51" s="178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</row>
    <row r="52">
      <c r="A52" s="179"/>
      <c r="B52" s="180"/>
      <c r="C52" s="181"/>
      <c r="D52" s="171"/>
      <c r="E52" s="172"/>
      <c r="F52" s="173"/>
      <c r="G52" s="174"/>
      <c r="H52" s="175"/>
      <c r="I52" s="174"/>
      <c r="J52" s="176"/>
      <c r="K52" s="177"/>
      <c r="L52" s="178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</row>
    <row r="53">
      <c r="A53" s="179"/>
      <c r="B53" s="180"/>
      <c r="C53" s="181"/>
      <c r="D53" s="171"/>
      <c r="E53" s="172"/>
      <c r="F53" s="173"/>
      <c r="G53" s="174"/>
      <c r="H53" s="175"/>
      <c r="I53" s="174"/>
      <c r="J53" s="176"/>
      <c r="K53" s="177"/>
      <c r="L53" s="178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</row>
    <row r="54">
      <c r="A54" s="179"/>
      <c r="B54" s="180"/>
      <c r="C54" s="181"/>
      <c r="D54" s="171"/>
      <c r="E54" s="172"/>
      <c r="F54" s="173"/>
      <c r="G54" s="174"/>
      <c r="H54" s="175"/>
      <c r="I54" s="174"/>
      <c r="J54" s="176"/>
      <c r="K54" s="177"/>
      <c r="L54" s="178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</row>
    <row r="55">
      <c r="A55" s="179"/>
      <c r="B55" s="180"/>
      <c r="C55" s="181"/>
      <c r="D55" s="171"/>
      <c r="E55" s="172"/>
      <c r="F55" s="173"/>
      <c r="G55" s="174"/>
      <c r="H55" s="175"/>
      <c r="I55" s="174"/>
      <c r="J55" s="176"/>
      <c r="K55" s="177"/>
      <c r="L55" s="178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</row>
    <row r="56">
      <c r="A56" s="179"/>
      <c r="B56" s="180"/>
      <c r="C56" s="181"/>
      <c r="D56" s="171"/>
      <c r="E56" s="172"/>
      <c r="F56" s="173"/>
      <c r="G56" s="174"/>
      <c r="H56" s="175"/>
      <c r="I56" s="174"/>
      <c r="J56" s="176"/>
      <c r="K56" s="177"/>
      <c r="L56" s="178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</row>
    <row r="57">
      <c r="A57" s="179"/>
      <c r="B57" s="180"/>
      <c r="C57" s="181"/>
      <c r="D57" s="171"/>
      <c r="E57" s="172"/>
      <c r="F57" s="173"/>
      <c r="G57" s="174"/>
      <c r="H57" s="175"/>
      <c r="I57" s="174"/>
      <c r="J57" s="176"/>
      <c r="K57" s="177"/>
      <c r="L57" s="178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</row>
    <row r="58">
      <c r="A58" s="179"/>
      <c r="B58" s="180"/>
      <c r="C58" s="181"/>
      <c r="D58" s="171"/>
      <c r="E58" s="172"/>
      <c r="F58" s="173"/>
      <c r="G58" s="174"/>
      <c r="H58" s="175"/>
      <c r="I58" s="174"/>
      <c r="J58" s="176"/>
      <c r="K58" s="177"/>
      <c r="L58" s="178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</row>
    <row r="59">
      <c r="A59" s="179"/>
      <c r="B59" s="180"/>
      <c r="C59" s="181"/>
      <c r="D59" s="171"/>
      <c r="E59" s="172"/>
      <c r="F59" s="173"/>
      <c r="G59" s="174"/>
      <c r="H59" s="175"/>
      <c r="I59" s="174"/>
      <c r="J59" s="176"/>
      <c r="K59" s="177"/>
      <c r="L59" s="178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</row>
    <row r="60">
      <c r="A60" s="179"/>
      <c r="B60" s="180"/>
      <c r="C60" s="181"/>
      <c r="D60" s="171"/>
      <c r="E60" s="172"/>
      <c r="F60" s="173"/>
      <c r="G60" s="174"/>
      <c r="H60" s="175"/>
      <c r="I60" s="174"/>
      <c r="J60" s="176"/>
      <c r="K60" s="177"/>
      <c r="L60" s="178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</row>
    <row r="61">
      <c r="A61" s="179"/>
      <c r="B61" s="180"/>
      <c r="C61" s="181"/>
      <c r="D61" s="171"/>
      <c r="E61" s="172"/>
      <c r="F61" s="173"/>
      <c r="G61" s="174"/>
      <c r="H61" s="175"/>
      <c r="I61" s="174"/>
      <c r="J61" s="176"/>
      <c r="K61" s="177"/>
      <c r="L61" s="178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</row>
    <row r="62">
      <c r="A62" s="179"/>
      <c r="B62" s="180"/>
      <c r="C62" s="181"/>
      <c r="D62" s="171"/>
      <c r="E62" s="172"/>
      <c r="F62" s="173"/>
      <c r="G62" s="174"/>
      <c r="H62" s="175"/>
      <c r="I62" s="174"/>
      <c r="J62" s="176"/>
      <c r="K62" s="177"/>
      <c r="L62" s="178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</row>
    <row r="63">
      <c r="A63" s="179"/>
      <c r="B63" s="180"/>
      <c r="C63" s="181"/>
      <c r="D63" s="171"/>
      <c r="E63" s="172"/>
      <c r="F63" s="173"/>
      <c r="G63" s="174"/>
      <c r="H63" s="175"/>
      <c r="I63" s="174"/>
      <c r="J63" s="176"/>
      <c r="K63" s="177"/>
      <c r="L63" s="178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</row>
    <row r="64">
      <c r="A64" s="179"/>
      <c r="B64" s="180"/>
      <c r="C64" s="181"/>
      <c r="D64" s="171"/>
      <c r="E64" s="172"/>
      <c r="F64" s="173"/>
      <c r="G64" s="174"/>
      <c r="H64" s="175"/>
      <c r="I64" s="174"/>
      <c r="J64" s="176"/>
      <c r="K64" s="177"/>
      <c r="L64" s="178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</row>
    <row r="65">
      <c r="A65" s="179"/>
      <c r="B65" s="180"/>
      <c r="C65" s="181"/>
      <c r="D65" s="171"/>
      <c r="E65" s="172"/>
      <c r="F65" s="173"/>
      <c r="G65" s="174"/>
      <c r="H65" s="175"/>
      <c r="I65" s="174"/>
      <c r="J65" s="176"/>
      <c r="K65" s="177"/>
      <c r="L65" s="178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</row>
    <row r="66">
      <c r="A66" s="179"/>
      <c r="B66" s="180"/>
      <c r="C66" s="181"/>
      <c r="D66" s="171"/>
      <c r="E66" s="172"/>
      <c r="F66" s="173"/>
      <c r="G66" s="174"/>
      <c r="H66" s="175"/>
      <c r="I66" s="174"/>
      <c r="J66" s="176"/>
      <c r="K66" s="177"/>
      <c r="L66" s="178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</row>
    <row r="67">
      <c r="A67" s="179"/>
      <c r="B67" s="180"/>
      <c r="C67" s="181"/>
      <c r="D67" s="171"/>
      <c r="E67" s="172"/>
      <c r="F67" s="173"/>
      <c r="G67" s="174"/>
      <c r="H67" s="175"/>
      <c r="I67" s="174"/>
      <c r="J67" s="176"/>
      <c r="K67" s="177"/>
      <c r="L67" s="178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</row>
    <row r="68">
      <c r="A68" s="179"/>
      <c r="B68" s="180"/>
      <c r="C68" s="181"/>
      <c r="D68" s="171"/>
      <c r="E68" s="172"/>
      <c r="F68" s="173"/>
      <c r="G68" s="174"/>
      <c r="H68" s="175"/>
      <c r="I68" s="174"/>
      <c r="J68" s="176"/>
      <c r="K68" s="177"/>
      <c r="L68" s="178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</row>
    <row r="69">
      <c r="A69" s="179"/>
      <c r="B69" s="180"/>
      <c r="C69" s="181"/>
      <c r="D69" s="171"/>
      <c r="E69" s="172"/>
      <c r="F69" s="173"/>
      <c r="G69" s="174"/>
      <c r="H69" s="175"/>
      <c r="I69" s="174"/>
      <c r="J69" s="176"/>
      <c r="K69" s="177"/>
      <c r="L69" s="178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</row>
    <row r="70">
      <c r="A70" s="179"/>
      <c r="B70" s="180"/>
      <c r="C70" s="181"/>
      <c r="D70" s="171"/>
      <c r="E70" s="172"/>
      <c r="F70" s="173"/>
      <c r="G70" s="174"/>
      <c r="H70" s="175"/>
      <c r="I70" s="174"/>
      <c r="J70" s="176"/>
      <c r="K70" s="177"/>
      <c r="L70" s="178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</row>
    <row r="71">
      <c r="A71" s="179"/>
      <c r="B71" s="180"/>
      <c r="C71" s="181"/>
      <c r="D71" s="171"/>
      <c r="E71" s="172"/>
      <c r="F71" s="173"/>
      <c r="G71" s="174"/>
      <c r="H71" s="175"/>
      <c r="I71" s="174"/>
      <c r="J71" s="176"/>
      <c r="K71" s="177"/>
      <c r="L71" s="178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</row>
    <row r="72">
      <c r="A72" s="179"/>
      <c r="B72" s="180"/>
      <c r="C72" s="181"/>
      <c r="D72" s="171"/>
      <c r="E72" s="172"/>
      <c r="F72" s="173"/>
      <c r="G72" s="174"/>
      <c r="H72" s="175"/>
      <c r="I72" s="174"/>
      <c r="J72" s="176"/>
      <c r="K72" s="177"/>
      <c r="L72" s="178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</row>
    <row r="73">
      <c r="A73" s="179"/>
      <c r="B73" s="180"/>
      <c r="C73" s="181"/>
      <c r="D73" s="171"/>
      <c r="E73" s="172"/>
      <c r="F73" s="173"/>
      <c r="G73" s="174"/>
      <c r="H73" s="175"/>
      <c r="I73" s="174"/>
      <c r="J73" s="176"/>
      <c r="K73" s="177"/>
      <c r="L73" s="178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</row>
    <row r="74">
      <c r="A74" s="179"/>
      <c r="B74" s="180"/>
      <c r="C74" s="181"/>
      <c r="D74" s="171"/>
      <c r="E74" s="172"/>
      <c r="F74" s="173"/>
      <c r="G74" s="174"/>
      <c r="H74" s="175"/>
      <c r="I74" s="174"/>
      <c r="J74" s="176"/>
      <c r="K74" s="177"/>
      <c r="L74" s="178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</row>
    <row r="75">
      <c r="A75" s="179"/>
      <c r="B75" s="180"/>
      <c r="C75" s="181"/>
      <c r="D75" s="171"/>
      <c r="E75" s="172"/>
      <c r="F75" s="173"/>
      <c r="G75" s="174"/>
      <c r="H75" s="175"/>
      <c r="I75" s="174"/>
      <c r="J75" s="176"/>
      <c r="K75" s="177"/>
      <c r="L75" s="178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</row>
    <row r="76">
      <c r="A76" s="179"/>
      <c r="B76" s="180"/>
      <c r="C76" s="181"/>
      <c r="D76" s="171"/>
      <c r="E76" s="172"/>
      <c r="F76" s="173"/>
      <c r="G76" s="174"/>
      <c r="H76" s="175"/>
      <c r="I76" s="174"/>
      <c r="J76" s="176"/>
      <c r="K76" s="177"/>
      <c r="L76" s="178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</row>
    <row r="77">
      <c r="A77" s="179"/>
      <c r="B77" s="180"/>
      <c r="C77" s="181"/>
      <c r="D77" s="171"/>
      <c r="E77" s="172"/>
      <c r="F77" s="173"/>
      <c r="G77" s="174"/>
      <c r="H77" s="175"/>
      <c r="I77" s="174"/>
      <c r="J77" s="176"/>
      <c r="K77" s="177"/>
      <c r="L77" s="178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</row>
    <row r="78">
      <c r="A78" s="179"/>
      <c r="B78" s="180"/>
      <c r="C78" s="181"/>
      <c r="D78" s="171"/>
      <c r="E78" s="172"/>
      <c r="F78" s="173"/>
      <c r="G78" s="174"/>
      <c r="H78" s="175"/>
      <c r="I78" s="174"/>
      <c r="J78" s="176"/>
      <c r="K78" s="177"/>
      <c r="L78" s="178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</row>
    <row r="79">
      <c r="A79" s="179"/>
      <c r="B79" s="180"/>
      <c r="C79" s="181"/>
      <c r="D79" s="171"/>
      <c r="E79" s="172"/>
      <c r="F79" s="173"/>
      <c r="G79" s="174"/>
      <c r="H79" s="175"/>
      <c r="I79" s="174"/>
      <c r="J79" s="176"/>
      <c r="K79" s="177"/>
      <c r="L79" s="178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</row>
    <row r="80">
      <c r="A80" s="179"/>
      <c r="B80" s="180"/>
      <c r="C80" s="181"/>
      <c r="D80" s="171"/>
      <c r="E80" s="172"/>
      <c r="F80" s="173"/>
      <c r="G80" s="174"/>
      <c r="H80" s="175"/>
      <c r="I80" s="174"/>
      <c r="J80" s="176"/>
      <c r="K80" s="177"/>
      <c r="L80" s="178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</row>
    <row r="81">
      <c r="A81" s="179"/>
      <c r="B81" s="180"/>
      <c r="C81" s="181"/>
      <c r="D81" s="171"/>
      <c r="E81" s="172"/>
      <c r="F81" s="173"/>
      <c r="G81" s="174"/>
      <c r="H81" s="175"/>
      <c r="I81" s="174"/>
      <c r="J81" s="176"/>
      <c r="K81" s="177"/>
      <c r="L81" s="178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</row>
    <row r="82">
      <c r="A82" s="179"/>
      <c r="B82" s="180"/>
      <c r="C82" s="181"/>
      <c r="D82" s="171"/>
      <c r="E82" s="172"/>
      <c r="F82" s="173"/>
      <c r="G82" s="174"/>
      <c r="H82" s="175"/>
      <c r="I82" s="174"/>
      <c r="J82" s="176"/>
      <c r="K82" s="177"/>
      <c r="L82" s="178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</row>
    <row r="83">
      <c r="A83" s="179"/>
      <c r="B83" s="180"/>
      <c r="C83" s="181"/>
      <c r="D83" s="171"/>
      <c r="E83" s="172"/>
      <c r="F83" s="173"/>
      <c r="G83" s="174"/>
      <c r="H83" s="175"/>
      <c r="I83" s="174"/>
      <c r="J83" s="176"/>
      <c r="K83" s="177"/>
      <c r="L83" s="178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</row>
    <row r="84">
      <c r="A84" s="179"/>
      <c r="B84" s="180"/>
      <c r="C84" s="181"/>
      <c r="D84" s="171"/>
      <c r="E84" s="172"/>
      <c r="F84" s="173"/>
      <c r="G84" s="174"/>
      <c r="H84" s="175"/>
      <c r="I84" s="174"/>
      <c r="J84" s="176"/>
      <c r="K84" s="177"/>
      <c r="L84" s="178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</row>
    <row r="85">
      <c r="A85" s="179"/>
      <c r="B85" s="180"/>
      <c r="C85" s="181"/>
      <c r="D85" s="171"/>
      <c r="E85" s="172"/>
      <c r="F85" s="173"/>
      <c r="G85" s="174"/>
      <c r="H85" s="175"/>
      <c r="I85" s="174"/>
      <c r="J85" s="176"/>
      <c r="K85" s="177"/>
      <c r="L85" s="178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</row>
    <row r="86">
      <c r="A86" s="179"/>
      <c r="B86" s="180"/>
      <c r="C86" s="181"/>
      <c r="D86" s="171"/>
      <c r="E86" s="172"/>
      <c r="F86" s="173"/>
      <c r="G86" s="174"/>
      <c r="H86" s="175"/>
      <c r="I86" s="174"/>
      <c r="J86" s="176"/>
      <c r="K86" s="177"/>
      <c r="L86" s="178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</row>
    <row r="87">
      <c r="A87" s="179"/>
      <c r="B87" s="180"/>
      <c r="C87" s="181"/>
      <c r="D87" s="171"/>
      <c r="E87" s="172"/>
      <c r="F87" s="173"/>
      <c r="G87" s="174"/>
      <c r="H87" s="175"/>
      <c r="I87" s="174"/>
      <c r="J87" s="176"/>
      <c r="K87" s="177"/>
      <c r="L87" s="178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</row>
    <row r="88">
      <c r="A88" s="179"/>
      <c r="B88" s="180"/>
      <c r="C88" s="181"/>
      <c r="D88" s="171"/>
      <c r="E88" s="172"/>
      <c r="F88" s="173"/>
      <c r="G88" s="174"/>
      <c r="H88" s="175"/>
      <c r="I88" s="174"/>
      <c r="J88" s="176"/>
      <c r="K88" s="177"/>
      <c r="L88" s="178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</row>
    <row r="89">
      <c r="A89" s="179"/>
      <c r="B89" s="180"/>
      <c r="C89" s="181"/>
      <c r="D89" s="171"/>
      <c r="E89" s="172"/>
      <c r="F89" s="173"/>
      <c r="G89" s="174"/>
      <c r="H89" s="175"/>
      <c r="I89" s="174"/>
      <c r="J89" s="176"/>
      <c r="K89" s="177"/>
      <c r="L89" s="178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</row>
    <row r="90">
      <c r="A90" s="179"/>
      <c r="B90" s="180"/>
      <c r="C90" s="181"/>
      <c r="D90" s="171"/>
      <c r="E90" s="172"/>
      <c r="F90" s="173"/>
      <c r="G90" s="174"/>
      <c r="H90" s="175"/>
      <c r="I90" s="174"/>
      <c r="J90" s="176"/>
      <c r="K90" s="177"/>
      <c r="L90" s="178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</row>
    <row r="91">
      <c r="A91" s="179"/>
      <c r="B91" s="180"/>
      <c r="C91" s="181"/>
      <c r="D91" s="171"/>
      <c r="E91" s="172"/>
      <c r="F91" s="173"/>
      <c r="G91" s="174"/>
      <c r="H91" s="175"/>
      <c r="I91" s="174"/>
      <c r="J91" s="176"/>
      <c r="K91" s="177"/>
      <c r="L91" s="178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</row>
    <row r="92">
      <c r="A92" s="179"/>
      <c r="B92" s="180"/>
      <c r="C92" s="181"/>
      <c r="D92" s="171"/>
      <c r="E92" s="172"/>
      <c r="F92" s="173"/>
      <c r="G92" s="174"/>
      <c r="H92" s="175"/>
      <c r="I92" s="174"/>
      <c r="J92" s="176"/>
      <c r="K92" s="177"/>
      <c r="L92" s="178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</row>
    <row r="93">
      <c r="A93" s="179"/>
      <c r="B93" s="180"/>
      <c r="C93" s="181"/>
      <c r="D93" s="171"/>
      <c r="E93" s="172"/>
      <c r="F93" s="173"/>
      <c r="G93" s="174"/>
      <c r="H93" s="175"/>
      <c r="I93" s="174"/>
      <c r="J93" s="176"/>
      <c r="K93" s="177"/>
      <c r="L93" s="178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</row>
    <row r="94">
      <c r="A94" s="179"/>
      <c r="B94" s="180"/>
      <c r="C94" s="181"/>
      <c r="D94" s="171"/>
      <c r="E94" s="172"/>
      <c r="F94" s="173"/>
      <c r="G94" s="174"/>
      <c r="H94" s="175"/>
      <c r="I94" s="174"/>
      <c r="J94" s="176"/>
      <c r="K94" s="177"/>
      <c r="L94" s="178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</row>
    <row r="95">
      <c r="A95" s="179"/>
      <c r="B95" s="180"/>
      <c r="C95" s="181"/>
      <c r="D95" s="171"/>
      <c r="E95" s="172"/>
      <c r="F95" s="173"/>
      <c r="G95" s="174"/>
      <c r="H95" s="175"/>
      <c r="I95" s="174"/>
      <c r="J95" s="176"/>
      <c r="K95" s="177"/>
      <c r="L95" s="178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</row>
    <row r="96">
      <c r="A96" s="179"/>
      <c r="B96" s="180"/>
      <c r="C96" s="181"/>
      <c r="D96" s="171"/>
      <c r="E96" s="172"/>
      <c r="F96" s="173"/>
      <c r="G96" s="174"/>
      <c r="H96" s="175"/>
      <c r="I96" s="174"/>
      <c r="J96" s="176"/>
      <c r="K96" s="177"/>
      <c r="L96" s="178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</row>
    <row r="97">
      <c r="A97" s="179"/>
      <c r="B97" s="180"/>
      <c r="C97" s="181"/>
      <c r="D97" s="171"/>
      <c r="E97" s="172"/>
      <c r="F97" s="173"/>
      <c r="G97" s="174"/>
      <c r="H97" s="175"/>
      <c r="I97" s="174"/>
      <c r="J97" s="176"/>
      <c r="K97" s="177"/>
      <c r="L97" s="178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</row>
    <row r="98">
      <c r="A98" s="179"/>
      <c r="B98" s="180"/>
      <c r="C98" s="181"/>
      <c r="D98" s="171"/>
      <c r="E98" s="172"/>
      <c r="F98" s="173"/>
      <c r="G98" s="174"/>
      <c r="H98" s="175"/>
      <c r="I98" s="174"/>
      <c r="J98" s="176"/>
      <c r="K98" s="177"/>
      <c r="L98" s="178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</row>
    <row r="99">
      <c r="A99" s="179"/>
      <c r="B99" s="180"/>
      <c r="C99" s="181"/>
      <c r="D99" s="171"/>
      <c r="E99" s="172"/>
      <c r="F99" s="173"/>
      <c r="G99" s="174"/>
      <c r="H99" s="175"/>
      <c r="I99" s="174"/>
      <c r="J99" s="176"/>
      <c r="K99" s="177"/>
      <c r="L99" s="178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</row>
    <row r="100">
      <c r="A100" s="179"/>
      <c r="B100" s="180"/>
      <c r="C100" s="181"/>
      <c r="D100" s="171"/>
      <c r="E100" s="172"/>
      <c r="F100" s="173"/>
      <c r="G100" s="174"/>
      <c r="H100" s="175"/>
      <c r="I100" s="174"/>
      <c r="J100" s="176"/>
      <c r="K100" s="177"/>
      <c r="L100" s="178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</row>
    <row r="101">
      <c r="A101" s="179"/>
      <c r="B101" s="180"/>
      <c r="C101" s="181"/>
      <c r="D101" s="171"/>
      <c r="E101" s="172"/>
      <c r="F101" s="173"/>
      <c r="G101" s="174"/>
      <c r="H101" s="175"/>
      <c r="I101" s="174"/>
      <c r="J101" s="176"/>
      <c r="K101" s="177"/>
      <c r="L101" s="178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</row>
    <row r="102">
      <c r="A102" s="179"/>
      <c r="B102" s="180"/>
      <c r="C102" s="181"/>
      <c r="D102" s="171"/>
      <c r="E102" s="172"/>
      <c r="F102" s="173"/>
      <c r="G102" s="174"/>
      <c r="H102" s="175"/>
      <c r="I102" s="174"/>
      <c r="J102" s="176"/>
      <c r="K102" s="177"/>
      <c r="L102" s="178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</row>
    <row r="103">
      <c r="A103" s="179"/>
      <c r="B103" s="180"/>
      <c r="C103" s="181"/>
      <c r="D103" s="171"/>
      <c r="E103" s="172"/>
      <c r="F103" s="173"/>
      <c r="G103" s="174"/>
      <c r="H103" s="175"/>
      <c r="I103" s="174"/>
      <c r="J103" s="176"/>
      <c r="K103" s="177"/>
      <c r="L103" s="178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</row>
    <row r="104">
      <c r="A104" s="179"/>
      <c r="B104" s="180"/>
      <c r="C104" s="181"/>
      <c r="D104" s="171"/>
      <c r="E104" s="172"/>
      <c r="F104" s="173"/>
      <c r="G104" s="174"/>
      <c r="H104" s="175"/>
      <c r="I104" s="174"/>
      <c r="J104" s="176"/>
      <c r="K104" s="177"/>
      <c r="L104" s="178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</row>
    <row r="105">
      <c r="A105" s="179"/>
      <c r="B105" s="180"/>
      <c r="C105" s="181"/>
      <c r="D105" s="171"/>
      <c r="E105" s="172"/>
      <c r="F105" s="173"/>
      <c r="G105" s="174"/>
      <c r="H105" s="175"/>
      <c r="I105" s="174"/>
      <c r="J105" s="176"/>
      <c r="K105" s="177"/>
      <c r="L105" s="178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</row>
    <row r="106">
      <c r="A106" s="179"/>
      <c r="B106" s="180"/>
      <c r="C106" s="181"/>
      <c r="D106" s="171"/>
      <c r="E106" s="172"/>
      <c r="F106" s="173"/>
      <c r="G106" s="174"/>
      <c r="H106" s="175"/>
      <c r="I106" s="174"/>
      <c r="J106" s="176"/>
      <c r="K106" s="177"/>
      <c r="L106" s="178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</row>
    <row r="107">
      <c r="A107" s="179"/>
      <c r="B107" s="180"/>
      <c r="C107" s="181"/>
      <c r="D107" s="171"/>
      <c r="E107" s="172"/>
      <c r="F107" s="173"/>
      <c r="G107" s="174"/>
      <c r="H107" s="175"/>
      <c r="I107" s="174"/>
      <c r="J107" s="176"/>
      <c r="K107" s="177"/>
      <c r="L107" s="178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</row>
    <row r="108">
      <c r="A108" s="179"/>
      <c r="B108" s="180"/>
      <c r="C108" s="181"/>
      <c r="D108" s="171"/>
      <c r="E108" s="172"/>
      <c r="F108" s="173"/>
      <c r="G108" s="174"/>
      <c r="H108" s="175"/>
      <c r="I108" s="174"/>
      <c r="J108" s="176"/>
      <c r="K108" s="177"/>
      <c r="L108" s="178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</row>
    <row r="109">
      <c r="A109" s="179"/>
      <c r="B109" s="180"/>
      <c r="C109" s="181"/>
      <c r="D109" s="171"/>
      <c r="E109" s="172"/>
      <c r="F109" s="173"/>
      <c r="G109" s="174"/>
      <c r="H109" s="175"/>
      <c r="I109" s="174"/>
      <c r="J109" s="176"/>
      <c r="K109" s="177"/>
      <c r="L109" s="178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</row>
    <row r="110">
      <c r="A110" s="179"/>
      <c r="B110" s="180"/>
      <c r="C110" s="181"/>
      <c r="D110" s="171"/>
      <c r="E110" s="172"/>
      <c r="F110" s="173"/>
      <c r="G110" s="174"/>
      <c r="H110" s="175"/>
      <c r="I110" s="174"/>
      <c r="J110" s="176"/>
      <c r="K110" s="177"/>
      <c r="L110" s="178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</row>
    <row r="111">
      <c r="A111" s="179"/>
      <c r="B111" s="180"/>
      <c r="C111" s="181"/>
      <c r="D111" s="171"/>
      <c r="E111" s="172"/>
      <c r="F111" s="173"/>
      <c r="G111" s="174"/>
      <c r="H111" s="175"/>
      <c r="I111" s="174"/>
      <c r="J111" s="176"/>
      <c r="K111" s="177"/>
      <c r="L111" s="178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</row>
    <row r="112">
      <c r="A112" s="179"/>
      <c r="B112" s="180"/>
      <c r="C112" s="181"/>
      <c r="D112" s="171"/>
      <c r="E112" s="172"/>
      <c r="F112" s="173"/>
      <c r="G112" s="174"/>
      <c r="H112" s="175"/>
      <c r="I112" s="174"/>
      <c r="J112" s="176"/>
      <c r="K112" s="177"/>
      <c r="L112" s="178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</row>
    <row r="113">
      <c r="A113" s="179"/>
      <c r="B113" s="180"/>
      <c r="C113" s="181"/>
      <c r="D113" s="171"/>
      <c r="E113" s="172"/>
      <c r="F113" s="173"/>
      <c r="G113" s="174"/>
      <c r="H113" s="175"/>
      <c r="I113" s="174"/>
      <c r="J113" s="176"/>
      <c r="K113" s="177"/>
      <c r="L113" s="178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</row>
    <row r="114">
      <c r="A114" s="179"/>
      <c r="B114" s="180"/>
      <c r="C114" s="181"/>
      <c r="D114" s="171"/>
      <c r="E114" s="172"/>
      <c r="F114" s="173"/>
      <c r="G114" s="174"/>
      <c r="H114" s="175"/>
      <c r="I114" s="174"/>
      <c r="J114" s="176"/>
      <c r="K114" s="177"/>
      <c r="L114" s="178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</row>
    <row r="115">
      <c r="A115" s="179"/>
      <c r="B115" s="180"/>
      <c r="C115" s="181"/>
      <c r="D115" s="171"/>
      <c r="E115" s="172"/>
      <c r="F115" s="173"/>
      <c r="G115" s="174"/>
      <c r="H115" s="175"/>
      <c r="I115" s="174"/>
      <c r="J115" s="176"/>
      <c r="K115" s="177"/>
      <c r="L115" s="178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</row>
    <row r="116">
      <c r="A116" s="179"/>
      <c r="B116" s="180"/>
      <c r="C116" s="181"/>
      <c r="D116" s="171"/>
      <c r="E116" s="172"/>
      <c r="F116" s="173"/>
      <c r="G116" s="174"/>
      <c r="H116" s="175"/>
      <c r="I116" s="174"/>
      <c r="J116" s="176"/>
      <c r="K116" s="177"/>
      <c r="L116" s="178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</row>
    <row r="117">
      <c r="A117" s="179"/>
      <c r="B117" s="180"/>
      <c r="C117" s="181"/>
      <c r="D117" s="171"/>
      <c r="E117" s="172"/>
      <c r="F117" s="173"/>
      <c r="G117" s="174"/>
      <c r="H117" s="175"/>
      <c r="I117" s="174"/>
      <c r="J117" s="176"/>
      <c r="K117" s="177"/>
      <c r="L117" s="178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</row>
    <row r="118">
      <c r="A118" s="179"/>
      <c r="B118" s="180"/>
      <c r="C118" s="181"/>
      <c r="D118" s="171"/>
      <c r="E118" s="172"/>
      <c r="F118" s="173"/>
      <c r="G118" s="174"/>
      <c r="H118" s="175"/>
      <c r="I118" s="174"/>
      <c r="J118" s="176"/>
      <c r="K118" s="177"/>
      <c r="L118" s="178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</row>
    <row r="119">
      <c r="A119" s="179"/>
      <c r="B119" s="180"/>
      <c r="C119" s="181"/>
      <c r="D119" s="171"/>
      <c r="E119" s="172"/>
      <c r="F119" s="173"/>
      <c r="G119" s="174"/>
      <c r="H119" s="175"/>
      <c r="I119" s="174"/>
      <c r="J119" s="176"/>
      <c r="K119" s="177"/>
      <c r="L119" s="178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</row>
    <row r="120">
      <c r="A120" s="179"/>
      <c r="B120" s="180"/>
      <c r="C120" s="181"/>
      <c r="D120" s="171"/>
      <c r="E120" s="172"/>
      <c r="F120" s="173"/>
      <c r="G120" s="174"/>
      <c r="H120" s="175"/>
      <c r="I120" s="174"/>
      <c r="J120" s="176"/>
      <c r="K120" s="177"/>
      <c r="L120" s="178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</row>
    <row r="121">
      <c r="A121" s="179"/>
      <c r="B121" s="180"/>
      <c r="C121" s="181"/>
      <c r="D121" s="171"/>
      <c r="E121" s="172"/>
      <c r="F121" s="173"/>
      <c r="G121" s="174"/>
      <c r="H121" s="175"/>
      <c r="I121" s="174"/>
      <c r="J121" s="176"/>
      <c r="K121" s="177"/>
      <c r="L121" s="178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</row>
    <row r="122">
      <c r="A122" s="179"/>
      <c r="B122" s="180"/>
      <c r="C122" s="181"/>
      <c r="D122" s="171"/>
      <c r="E122" s="172"/>
      <c r="F122" s="173"/>
      <c r="G122" s="174"/>
      <c r="H122" s="175"/>
      <c r="I122" s="174"/>
      <c r="J122" s="176"/>
      <c r="K122" s="177"/>
      <c r="L122" s="178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</row>
    <row r="123">
      <c r="A123" s="179"/>
      <c r="B123" s="180"/>
      <c r="C123" s="181"/>
      <c r="D123" s="171"/>
      <c r="E123" s="172"/>
      <c r="F123" s="173"/>
      <c r="G123" s="174"/>
      <c r="H123" s="175"/>
      <c r="I123" s="174"/>
      <c r="J123" s="176"/>
      <c r="K123" s="177"/>
      <c r="L123" s="178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</row>
    <row r="124">
      <c r="A124" s="179"/>
      <c r="B124" s="180"/>
      <c r="C124" s="181"/>
      <c r="D124" s="171"/>
      <c r="E124" s="172"/>
      <c r="F124" s="173"/>
      <c r="G124" s="174"/>
      <c r="H124" s="175"/>
      <c r="I124" s="174"/>
      <c r="J124" s="176"/>
      <c r="K124" s="177"/>
      <c r="L124" s="178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</row>
    <row r="125">
      <c r="A125" s="179"/>
      <c r="B125" s="180"/>
      <c r="C125" s="181"/>
      <c r="D125" s="171"/>
      <c r="E125" s="172"/>
      <c r="F125" s="173"/>
      <c r="G125" s="174"/>
      <c r="H125" s="175"/>
      <c r="I125" s="174"/>
      <c r="J125" s="176"/>
      <c r="K125" s="177"/>
      <c r="L125" s="178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</row>
    <row r="126">
      <c r="A126" s="179"/>
      <c r="B126" s="180"/>
      <c r="C126" s="181"/>
      <c r="D126" s="171"/>
      <c r="E126" s="172"/>
      <c r="F126" s="173"/>
      <c r="G126" s="174"/>
      <c r="H126" s="175"/>
      <c r="I126" s="174"/>
      <c r="J126" s="176"/>
      <c r="K126" s="177"/>
      <c r="L126" s="178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</row>
    <row r="127">
      <c r="A127" s="179"/>
      <c r="B127" s="180"/>
      <c r="C127" s="181"/>
      <c r="D127" s="171"/>
      <c r="E127" s="172"/>
      <c r="F127" s="173"/>
      <c r="G127" s="174"/>
      <c r="H127" s="175"/>
      <c r="I127" s="174"/>
      <c r="J127" s="176"/>
      <c r="K127" s="177"/>
      <c r="L127" s="178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</row>
    <row r="128">
      <c r="A128" s="179"/>
      <c r="B128" s="180"/>
      <c r="C128" s="181"/>
      <c r="D128" s="171"/>
      <c r="E128" s="172"/>
      <c r="F128" s="173"/>
      <c r="G128" s="174"/>
      <c r="H128" s="175"/>
      <c r="I128" s="174"/>
      <c r="J128" s="176"/>
      <c r="K128" s="177"/>
      <c r="L128" s="178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</row>
    <row r="129">
      <c r="A129" s="179"/>
      <c r="B129" s="180"/>
      <c r="C129" s="181"/>
      <c r="D129" s="171"/>
      <c r="E129" s="172"/>
      <c r="F129" s="173"/>
      <c r="G129" s="174"/>
      <c r="H129" s="175"/>
      <c r="I129" s="174"/>
      <c r="J129" s="176"/>
      <c r="K129" s="177"/>
      <c r="L129" s="178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</row>
    <row r="130">
      <c r="A130" s="179"/>
      <c r="B130" s="180"/>
      <c r="C130" s="181"/>
      <c r="D130" s="171"/>
      <c r="E130" s="172"/>
      <c r="F130" s="173"/>
      <c r="G130" s="174"/>
      <c r="H130" s="175"/>
      <c r="I130" s="174"/>
      <c r="J130" s="176"/>
      <c r="K130" s="177"/>
      <c r="L130" s="178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</row>
    <row r="131">
      <c r="A131" s="179"/>
      <c r="B131" s="180"/>
      <c r="C131" s="181"/>
      <c r="D131" s="171"/>
      <c r="E131" s="172"/>
      <c r="F131" s="173"/>
      <c r="G131" s="174"/>
      <c r="H131" s="175"/>
      <c r="I131" s="174"/>
      <c r="J131" s="176"/>
      <c r="K131" s="177"/>
      <c r="L131" s="178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</row>
    <row r="132">
      <c r="A132" s="179"/>
      <c r="B132" s="180"/>
      <c r="C132" s="181"/>
      <c r="D132" s="171"/>
      <c r="E132" s="172"/>
      <c r="F132" s="173"/>
      <c r="G132" s="174"/>
      <c r="H132" s="175"/>
      <c r="I132" s="174"/>
      <c r="J132" s="176"/>
      <c r="K132" s="177"/>
      <c r="L132" s="178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</row>
    <row r="133">
      <c r="A133" s="179"/>
      <c r="B133" s="180"/>
      <c r="C133" s="181"/>
      <c r="D133" s="171"/>
      <c r="E133" s="172"/>
      <c r="F133" s="173"/>
      <c r="G133" s="174"/>
      <c r="H133" s="175"/>
      <c r="I133" s="174"/>
      <c r="J133" s="176"/>
      <c r="K133" s="177"/>
      <c r="L133" s="178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</row>
    <row r="134">
      <c r="A134" s="179"/>
      <c r="B134" s="180"/>
      <c r="C134" s="181"/>
      <c r="D134" s="171"/>
      <c r="E134" s="172"/>
      <c r="F134" s="173"/>
      <c r="G134" s="174"/>
      <c r="H134" s="175"/>
      <c r="I134" s="174"/>
      <c r="J134" s="176"/>
      <c r="K134" s="177"/>
      <c r="L134" s="178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</row>
    <row r="135">
      <c r="A135" s="179"/>
      <c r="B135" s="180"/>
      <c r="C135" s="181"/>
      <c r="D135" s="171"/>
      <c r="E135" s="172"/>
      <c r="F135" s="173"/>
      <c r="G135" s="174"/>
      <c r="H135" s="175"/>
      <c r="I135" s="174"/>
      <c r="J135" s="176"/>
      <c r="K135" s="177"/>
      <c r="L135" s="178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</row>
    <row r="136">
      <c r="A136" s="179"/>
      <c r="B136" s="180"/>
      <c r="C136" s="181"/>
      <c r="D136" s="171"/>
      <c r="E136" s="172"/>
      <c r="F136" s="173"/>
      <c r="G136" s="174"/>
      <c r="H136" s="175"/>
      <c r="I136" s="174"/>
      <c r="J136" s="176"/>
      <c r="K136" s="177"/>
      <c r="L136" s="178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</row>
    <row r="137">
      <c r="A137" s="179"/>
      <c r="B137" s="180"/>
      <c r="C137" s="181"/>
      <c r="D137" s="171"/>
      <c r="E137" s="172"/>
      <c r="F137" s="173"/>
      <c r="G137" s="174"/>
      <c r="H137" s="175"/>
      <c r="I137" s="174"/>
      <c r="J137" s="176"/>
      <c r="K137" s="177"/>
      <c r="L137" s="178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</row>
    <row r="138">
      <c r="A138" s="179"/>
      <c r="B138" s="180"/>
      <c r="C138" s="181"/>
      <c r="D138" s="171"/>
      <c r="E138" s="172"/>
      <c r="F138" s="173"/>
      <c r="G138" s="174"/>
      <c r="H138" s="175"/>
      <c r="I138" s="174"/>
      <c r="J138" s="176"/>
      <c r="K138" s="177"/>
      <c r="L138" s="178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</row>
    <row r="139">
      <c r="A139" s="179"/>
      <c r="B139" s="180"/>
      <c r="C139" s="181"/>
      <c r="D139" s="171"/>
      <c r="E139" s="172"/>
      <c r="F139" s="173"/>
      <c r="G139" s="174"/>
      <c r="H139" s="175"/>
      <c r="I139" s="174"/>
      <c r="J139" s="176"/>
      <c r="K139" s="177"/>
      <c r="L139" s="178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</row>
    <row r="140">
      <c r="A140" s="179"/>
      <c r="B140" s="180"/>
      <c r="C140" s="181"/>
      <c r="D140" s="171"/>
      <c r="E140" s="172"/>
      <c r="F140" s="173"/>
      <c r="G140" s="174"/>
      <c r="H140" s="175"/>
      <c r="I140" s="174"/>
      <c r="J140" s="176"/>
      <c r="K140" s="177"/>
      <c r="L140" s="178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</row>
    <row r="141">
      <c r="A141" s="179"/>
      <c r="B141" s="180"/>
      <c r="C141" s="181"/>
      <c r="D141" s="171"/>
      <c r="E141" s="172"/>
      <c r="F141" s="173"/>
      <c r="G141" s="174"/>
      <c r="H141" s="175"/>
      <c r="I141" s="174"/>
      <c r="J141" s="176"/>
      <c r="K141" s="177"/>
      <c r="L141" s="178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</row>
    <row r="142">
      <c r="A142" s="179"/>
      <c r="B142" s="180"/>
      <c r="C142" s="181"/>
      <c r="D142" s="171"/>
      <c r="E142" s="172"/>
      <c r="F142" s="173"/>
      <c r="G142" s="174"/>
      <c r="H142" s="175"/>
      <c r="I142" s="174"/>
      <c r="J142" s="176"/>
      <c r="K142" s="177"/>
      <c r="L142" s="178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</row>
    <row r="143">
      <c r="A143" s="179"/>
      <c r="B143" s="180"/>
      <c r="C143" s="181"/>
      <c r="D143" s="171"/>
      <c r="E143" s="172"/>
      <c r="F143" s="173"/>
      <c r="G143" s="174"/>
      <c r="H143" s="175"/>
      <c r="I143" s="174"/>
      <c r="J143" s="176"/>
      <c r="K143" s="177"/>
      <c r="L143" s="178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</row>
    <row r="144">
      <c r="A144" s="179"/>
      <c r="B144" s="180"/>
      <c r="C144" s="181"/>
      <c r="D144" s="171"/>
      <c r="E144" s="172"/>
      <c r="F144" s="173"/>
      <c r="G144" s="174"/>
      <c r="H144" s="175"/>
      <c r="I144" s="174"/>
      <c r="J144" s="176"/>
      <c r="K144" s="177"/>
      <c r="L144" s="178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</row>
    <row r="145">
      <c r="A145" s="179"/>
      <c r="B145" s="180"/>
      <c r="C145" s="181"/>
      <c r="D145" s="171"/>
      <c r="E145" s="172"/>
      <c r="F145" s="173"/>
      <c r="G145" s="174"/>
      <c r="H145" s="175"/>
      <c r="I145" s="174"/>
      <c r="J145" s="176"/>
      <c r="K145" s="177"/>
      <c r="L145" s="178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</row>
    <row r="146">
      <c r="A146" s="179"/>
      <c r="B146" s="180"/>
      <c r="C146" s="181"/>
      <c r="D146" s="171"/>
      <c r="E146" s="172"/>
      <c r="F146" s="173"/>
      <c r="G146" s="174"/>
      <c r="H146" s="175"/>
      <c r="I146" s="174"/>
      <c r="J146" s="176"/>
      <c r="K146" s="177"/>
      <c r="L146" s="178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</row>
    <row r="147">
      <c r="A147" s="179"/>
      <c r="B147" s="180"/>
      <c r="C147" s="181"/>
      <c r="D147" s="171"/>
      <c r="E147" s="172"/>
      <c r="F147" s="173"/>
      <c r="G147" s="174"/>
      <c r="H147" s="175"/>
      <c r="I147" s="174"/>
      <c r="J147" s="176"/>
      <c r="K147" s="177"/>
      <c r="L147" s="178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</row>
    <row r="148">
      <c r="A148" s="179"/>
      <c r="B148" s="180"/>
      <c r="C148" s="181"/>
      <c r="D148" s="171"/>
      <c r="E148" s="172"/>
      <c r="F148" s="173"/>
      <c r="G148" s="174"/>
      <c r="H148" s="175"/>
      <c r="I148" s="174"/>
      <c r="J148" s="176"/>
      <c r="K148" s="177"/>
      <c r="L148" s="178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</row>
    <row r="149">
      <c r="A149" s="179"/>
      <c r="B149" s="180"/>
      <c r="C149" s="181"/>
      <c r="D149" s="171"/>
      <c r="E149" s="172"/>
      <c r="F149" s="173"/>
      <c r="G149" s="174"/>
      <c r="H149" s="175"/>
      <c r="I149" s="174"/>
      <c r="J149" s="176"/>
      <c r="K149" s="177"/>
      <c r="L149" s="178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</row>
    <row r="150">
      <c r="A150" s="179"/>
      <c r="B150" s="180"/>
      <c r="C150" s="181"/>
      <c r="D150" s="171"/>
      <c r="E150" s="172"/>
      <c r="F150" s="173"/>
      <c r="G150" s="174"/>
      <c r="H150" s="175"/>
      <c r="I150" s="174"/>
      <c r="J150" s="176"/>
      <c r="K150" s="177"/>
      <c r="L150" s="178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</row>
    <row r="151">
      <c r="A151" s="179"/>
      <c r="B151" s="180"/>
      <c r="C151" s="181"/>
      <c r="D151" s="171"/>
      <c r="E151" s="172"/>
      <c r="F151" s="173"/>
      <c r="G151" s="174"/>
      <c r="H151" s="175"/>
      <c r="I151" s="174"/>
      <c r="J151" s="176"/>
      <c r="K151" s="177"/>
      <c r="L151" s="178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</row>
    <row r="152">
      <c r="A152" s="179"/>
      <c r="B152" s="180"/>
      <c r="C152" s="181"/>
      <c r="D152" s="171"/>
      <c r="E152" s="172"/>
      <c r="F152" s="173"/>
      <c r="G152" s="174"/>
      <c r="H152" s="175"/>
      <c r="I152" s="174"/>
      <c r="J152" s="176"/>
      <c r="K152" s="177"/>
      <c r="L152" s="178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</row>
    <row r="153">
      <c r="A153" s="179"/>
      <c r="B153" s="180"/>
      <c r="C153" s="181"/>
      <c r="D153" s="171"/>
      <c r="E153" s="172"/>
      <c r="F153" s="173"/>
      <c r="G153" s="174"/>
      <c r="H153" s="175"/>
      <c r="I153" s="174"/>
      <c r="J153" s="176"/>
      <c r="K153" s="177"/>
      <c r="L153" s="178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</row>
    <row r="154">
      <c r="A154" s="179"/>
      <c r="B154" s="180"/>
      <c r="C154" s="181"/>
      <c r="D154" s="171"/>
      <c r="E154" s="172"/>
      <c r="F154" s="173"/>
      <c r="G154" s="174"/>
      <c r="H154" s="175"/>
      <c r="I154" s="174"/>
      <c r="J154" s="176"/>
      <c r="K154" s="177"/>
      <c r="L154" s="178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</row>
    <row r="155">
      <c r="A155" s="179"/>
      <c r="B155" s="180"/>
      <c r="C155" s="181"/>
      <c r="D155" s="171"/>
      <c r="E155" s="172"/>
      <c r="F155" s="173"/>
      <c r="G155" s="174"/>
      <c r="H155" s="175"/>
      <c r="I155" s="174"/>
      <c r="J155" s="176"/>
      <c r="K155" s="177"/>
      <c r="L155" s="178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</row>
    <row r="156">
      <c r="A156" s="179"/>
      <c r="B156" s="180"/>
      <c r="C156" s="181"/>
      <c r="D156" s="171"/>
      <c r="E156" s="172"/>
      <c r="F156" s="173"/>
      <c r="G156" s="174"/>
      <c r="H156" s="175"/>
      <c r="I156" s="174"/>
      <c r="J156" s="176"/>
      <c r="K156" s="177"/>
      <c r="L156" s="178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</row>
    <row r="157">
      <c r="A157" s="179"/>
      <c r="B157" s="180"/>
      <c r="C157" s="181"/>
      <c r="D157" s="171"/>
      <c r="E157" s="172"/>
      <c r="F157" s="173"/>
      <c r="G157" s="174"/>
      <c r="H157" s="175"/>
      <c r="I157" s="174"/>
      <c r="J157" s="176"/>
      <c r="K157" s="177"/>
      <c r="L157" s="178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</row>
    <row r="158">
      <c r="A158" s="179"/>
      <c r="B158" s="180"/>
      <c r="C158" s="181"/>
      <c r="D158" s="171"/>
      <c r="E158" s="172"/>
      <c r="F158" s="173"/>
      <c r="G158" s="174"/>
      <c r="H158" s="175"/>
      <c r="I158" s="174"/>
      <c r="J158" s="176"/>
      <c r="K158" s="177"/>
      <c r="L158" s="178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</row>
    <row r="159">
      <c r="A159" s="179"/>
      <c r="B159" s="180"/>
      <c r="C159" s="181"/>
      <c r="D159" s="171"/>
      <c r="E159" s="172"/>
      <c r="F159" s="173"/>
      <c r="G159" s="174"/>
      <c r="H159" s="175"/>
      <c r="I159" s="174"/>
      <c r="J159" s="176"/>
      <c r="K159" s="177"/>
      <c r="L159" s="178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</row>
    <row r="160">
      <c r="A160" s="179"/>
      <c r="B160" s="180"/>
      <c r="C160" s="181"/>
      <c r="D160" s="171"/>
      <c r="E160" s="172"/>
      <c r="F160" s="173"/>
      <c r="G160" s="174"/>
      <c r="H160" s="175"/>
      <c r="I160" s="174"/>
      <c r="J160" s="176"/>
      <c r="K160" s="177"/>
      <c r="L160" s="178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</row>
    <row r="161">
      <c r="A161" s="179"/>
      <c r="B161" s="180"/>
      <c r="C161" s="181"/>
      <c r="D161" s="171"/>
      <c r="E161" s="172"/>
      <c r="F161" s="173"/>
      <c r="G161" s="174"/>
      <c r="H161" s="175"/>
      <c r="I161" s="174"/>
      <c r="J161" s="176"/>
      <c r="K161" s="177"/>
      <c r="L161" s="178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</row>
    <row r="162">
      <c r="A162" s="179"/>
      <c r="B162" s="180"/>
      <c r="C162" s="181"/>
      <c r="D162" s="171"/>
      <c r="E162" s="172"/>
      <c r="F162" s="173"/>
      <c r="G162" s="174"/>
      <c r="H162" s="175"/>
      <c r="I162" s="174"/>
      <c r="J162" s="176"/>
      <c r="K162" s="177"/>
      <c r="L162" s="178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</row>
    <row r="163">
      <c r="A163" s="179"/>
      <c r="B163" s="180"/>
      <c r="C163" s="181"/>
      <c r="D163" s="171"/>
      <c r="E163" s="172"/>
      <c r="F163" s="173"/>
      <c r="G163" s="174"/>
      <c r="H163" s="175"/>
      <c r="I163" s="174"/>
      <c r="J163" s="176"/>
      <c r="K163" s="177"/>
      <c r="L163" s="178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</row>
    <row r="164">
      <c r="A164" s="179"/>
      <c r="B164" s="180"/>
      <c r="C164" s="181"/>
      <c r="D164" s="171"/>
      <c r="E164" s="172"/>
      <c r="F164" s="173"/>
      <c r="G164" s="174"/>
      <c r="H164" s="175"/>
      <c r="I164" s="174"/>
      <c r="J164" s="176"/>
      <c r="K164" s="177"/>
      <c r="L164" s="178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</row>
    <row r="165">
      <c r="A165" s="179"/>
      <c r="B165" s="180"/>
      <c r="C165" s="181"/>
      <c r="D165" s="171"/>
      <c r="E165" s="172"/>
      <c r="F165" s="173"/>
      <c r="G165" s="174"/>
      <c r="H165" s="175"/>
      <c r="I165" s="174"/>
      <c r="J165" s="176"/>
      <c r="K165" s="177"/>
      <c r="L165" s="178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</row>
    <row r="166">
      <c r="A166" s="179"/>
      <c r="B166" s="180"/>
      <c r="C166" s="181"/>
      <c r="D166" s="171"/>
      <c r="E166" s="172"/>
      <c r="F166" s="173"/>
      <c r="G166" s="174"/>
      <c r="H166" s="175"/>
      <c r="I166" s="174"/>
      <c r="J166" s="176"/>
      <c r="K166" s="177"/>
      <c r="L166" s="178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</row>
    <row r="167">
      <c r="A167" s="179"/>
      <c r="B167" s="180"/>
      <c r="C167" s="181"/>
      <c r="D167" s="171"/>
      <c r="E167" s="172"/>
      <c r="F167" s="173"/>
      <c r="G167" s="174"/>
      <c r="H167" s="175"/>
      <c r="I167" s="174"/>
      <c r="J167" s="176"/>
      <c r="K167" s="177"/>
      <c r="L167" s="178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</row>
    <row r="168">
      <c r="A168" s="179"/>
      <c r="B168" s="180"/>
      <c r="C168" s="181"/>
      <c r="D168" s="171"/>
      <c r="E168" s="172"/>
      <c r="F168" s="173"/>
      <c r="G168" s="174"/>
      <c r="H168" s="175"/>
      <c r="I168" s="174"/>
      <c r="J168" s="176"/>
      <c r="K168" s="177"/>
      <c r="L168" s="178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</row>
    <row r="169">
      <c r="A169" s="179"/>
      <c r="B169" s="180"/>
      <c r="C169" s="181"/>
      <c r="D169" s="171"/>
      <c r="E169" s="172"/>
      <c r="F169" s="173"/>
      <c r="G169" s="174"/>
      <c r="H169" s="175"/>
      <c r="I169" s="174"/>
      <c r="J169" s="176"/>
      <c r="K169" s="177"/>
      <c r="L169" s="178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</row>
    <row r="170">
      <c r="A170" s="179"/>
      <c r="B170" s="180"/>
      <c r="C170" s="181"/>
      <c r="D170" s="171"/>
      <c r="E170" s="172"/>
      <c r="F170" s="173"/>
      <c r="G170" s="174"/>
      <c r="H170" s="175"/>
      <c r="I170" s="174"/>
      <c r="J170" s="176"/>
      <c r="K170" s="177"/>
      <c r="L170" s="178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</row>
    <row r="171">
      <c r="A171" s="179"/>
      <c r="B171" s="180"/>
      <c r="C171" s="181"/>
      <c r="D171" s="171"/>
      <c r="E171" s="172"/>
      <c r="F171" s="173"/>
      <c r="G171" s="174"/>
      <c r="H171" s="175"/>
      <c r="I171" s="174"/>
      <c r="J171" s="176"/>
      <c r="K171" s="177"/>
      <c r="L171" s="178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</row>
    <row r="172">
      <c r="A172" s="179"/>
      <c r="B172" s="180"/>
      <c r="C172" s="181"/>
      <c r="D172" s="171"/>
      <c r="E172" s="172"/>
      <c r="F172" s="173"/>
      <c r="G172" s="174"/>
      <c r="H172" s="175"/>
      <c r="I172" s="174"/>
      <c r="J172" s="176"/>
      <c r="K172" s="177"/>
      <c r="L172" s="178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</row>
    <row r="173">
      <c r="A173" s="179"/>
      <c r="B173" s="180"/>
      <c r="C173" s="181"/>
      <c r="D173" s="171"/>
      <c r="E173" s="172"/>
      <c r="F173" s="173"/>
      <c r="G173" s="174"/>
      <c r="H173" s="175"/>
      <c r="I173" s="174"/>
      <c r="J173" s="176"/>
      <c r="K173" s="177"/>
      <c r="L173" s="178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</row>
    <row r="174">
      <c r="A174" s="179"/>
      <c r="B174" s="180"/>
      <c r="C174" s="181"/>
      <c r="D174" s="171"/>
      <c r="E174" s="172"/>
      <c r="F174" s="173"/>
      <c r="G174" s="174"/>
      <c r="H174" s="175"/>
      <c r="I174" s="174"/>
      <c r="J174" s="176"/>
      <c r="K174" s="177"/>
      <c r="L174" s="178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</row>
    <row r="175">
      <c r="A175" s="179"/>
      <c r="B175" s="180"/>
      <c r="C175" s="181"/>
      <c r="D175" s="171"/>
      <c r="E175" s="172"/>
      <c r="F175" s="173"/>
      <c r="G175" s="174"/>
      <c r="H175" s="175"/>
      <c r="I175" s="174"/>
      <c r="J175" s="176"/>
      <c r="K175" s="177"/>
      <c r="L175" s="178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</row>
    <row r="176">
      <c r="A176" s="179"/>
      <c r="B176" s="180"/>
      <c r="C176" s="181"/>
      <c r="D176" s="171"/>
      <c r="E176" s="172"/>
      <c r="F176" s="173"/>
      <c r="G176" s="174"/>
      <c r="H176" s="175"/>
      <c r="I176" s="174"/>
      <c r="J176" s="176"/>
      <c r="K176" s="177"/>
      <c r="L176" s="178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</row>
    <row r="177">
      <c r="A177" s="179"/>
      <c r="B177" s="180"/>
      <c r="C177" s="181"/>
      <c r="D177" s="171"/>
      <c r="E177" s="172"/>
      <c r="F177" s="173"/>
      <c r="G177" s="174"/>
      <c r="H177" s="175"/>
      <c r="I177" s="174"/>
      <c r="J177" s="176"/>
      <c r="K177" s="177"/>
      <c r="L177" s="178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</row>
    <row r="178">
      <c r="A178" s="179"/>
      <c r="B178" s="180"/>
      <c r="C178" s="181"/>
      <c r="D178" s="171"/>
      <c r="E178" s="172"/>
      <c r="F178" s="173"/>
      <c r="G178" s="174"/>
      <c r="H178" s="175"/>
      <c r="I178" s="174"/>
      <c r="J178" s="176"/>
      <c r="K178" s="177"/>
      <c r="L178" s="178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</row>
    <row r="179">
      <c r="A179" s="179"/>
      <c r="B179" s="180"/>
      <c r="C179" s="181"/>
      <c r="D179" s="171"/>
      <c r="E179" s="172"/>
      <c r="F179" s="173"/>
      <c r="G179" s="174"/>
      <c r="H179" s="175"/>
      <c r="I179" s="174"/>
      <c r="J179" s="176"/>
      <c r="K179" s="177"/>
      <c r="L179" s="178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</row>
    <row r="180">
      <c r="A180" s="179"/>
      <c r="B180" s="180"/>
      <c r="C180" s="181"/>
      <c r="D180" s="171"/>
      <c r="E180" s="172"/>
      <c r="F180" s="173"/>
      <c r="G180" s="174"/>
      <c r="H180" s="175"/>
      <c r="I180" s="174"/>
      <c r="J180" s="176"/>
      <c r="K180" s="177"/>
      <c r="L180" s="178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</row>
    <row r="181">
      <c r="A181" s="179"/>
      <c r="B181" s="180"/>
      <c r="C181" s="181"/>
      <c r="D181" s="171"/>
      <c r="E181" s="172"/>
      <c r="F181" s="173"/>
      <c r="G181" s="174"/>
      <c r="H181" s="175"/>
      <c r="I181" s="174"/>
      <c r="J181" s="176"/>
      <c r="K181" s="177"/>
      <c r="L181" s="178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</row>
    <row r="182">
      <c r="A182" s="179"/>
      <c r="B182" s="180"/>
      <c r="C182" s="181"/>
      <c r="D182" s="171"/>
      <c r="E182" s="172"/>
      <c r="F182" s="173"/>
      <c r="G182" s="174"/>
      <c r="H182" s="175"/>
      <c r="I182" s="174"/>
      <c r="J182" s="176"/>
      <c r="K182" s="177"/>
      <c r="L182" s="178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</row>
    <row r="183">
      <c r="A183" s="179"/>
      <c r="B183" s="180"/>
      <c r="C183" s="181"/>
      <c r="D183" s="171"/>
      <c r="E183" s="172"/>
      <c r="F183" s="173"/>
      <c r="G183" s="174"/>
      <c r="H183" s="175"/>
      <c r="I183" s="174"/>
      <c r="J183" s="176"/>
      <c r="K183" s="177"/>
      <c r="L183" s="178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</row>
    <row r="184">
      <c r="A184" s="179"/>
      <c r="B184" s="180"/>
      <c r="C184" s="181"/>
      <c r="D184" s="171"/>
      <c r="E184" s="172"/>
      <c r="F184" s="173"/>
      <c r="G184" s="174"/>
      <c r="H184" s="175"/>
      <c r="I184" s="174"/>
      <c r="J184" s="176"/>
      <c r="K184" s="177"/>
      <c r="L184" s="178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</row>
    <row r="185">
      <c r="A185" s="179"/>
      <c r="B185" s="180"/>
      <c r="C185" s="181"/>
      <c r="D185" s="171"/>
      <c r="E185" s="172"/>
      <c r="F185" s="173"/>
      <c r="G185" s="174"/>
      <c r="H185" s="175"/>
      <c r="I185" s="174"/>
      <c r="J185" s="176"/>
      <c r="K185" s="177"/>
      <c r="L185" s="178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</row>
    <row r="186">
      <c r="A186" s="179"/>
      <c r="B186" s="180"/>
      <c r="C186" s="181"/>
      <c r="D186" s="171"/>
      <c r="E186" s="172"/>
      <c r="F186" s="173"/>
      <c r="G186" s="174"/>
      <c r="H186" s="175"/>
      <c r="I186" s="174"/>
      <c r="J186" s="176"/>
      <c r="K186" s="177"/>
      <c r="L186" s="178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</row>
    <row r="187">
      <c r="A187" s="179"/>
      <c r="B187" s="180"/>
      <c r="C187" s="181"/>
      <c r="D187" s="171"/>
      <c r="E187" s="172"/>
      <c r="F187" s="173"/>
      <c r="G187" s="174"/>
      <c r="H187" s="175"/>
      <c r="I187" s="174"/>
      <c r="J187" s="176"/>
      <c r="K187" s="177"/>
      <c r="L187" s="178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</row>
    <row r="188">
      <c r="A188" s="179"/>
      <c r="B188" s="180"/>
      <c r="C188" s="181"/>
      <c r="D188" s="171"/>
      <c r="E188" s="172"/>
      <c r="F188" s="173"/>
      <c r="G188" s="174"/>
      <c r="H188" s="175"/>
      <c r="I188" s="174"/>
      <c r="J188" s="176"/>
      <c r="K188" s="177"/>
      <c r="L188" s="178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</row>
    <row r="189">
      <c r="A189" s="179"/>
      <c r="B189" s="180"/>
      <c r="C189" s="181"/>
      <c r="D189" s="171"/>
      <c r="E189" s="172"/>
      <c r="F189" s="173"/>
      <c r="G189" s="174"/>
      <c r="H189" s="175"/>
      <c r="I189" s="174"/>
      <c r="J189" s="176"/>
      <c r="K189" s="177"/>
      <c r="L189" s="178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</row>
    <row r="190">
      <c r="A190" s="179"/>
      <c r="B190" s="180"/>
      <c r="C190" s="181"/>
      <c r="D190" s="171"/>
      <c r="E190" s="172"/>
      <c r="F190" s="173"/>
      <c r="G190" s="174"/>
      <c r="H190" s="175"/>
      <c r="I190" s="174"/>
      <c r="J190" s="176"/>
      <c r="K190" s="177"/>
      <c r="L190" s="178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</row>
    <row r="191">
      <c r="A191" s="179"/>
      <c r="B191" s="180"/>
      <c r="C191" s="181"/>
      <c r="D191" s="171"/>
      <c r="E191" s="172"/>
      <c r="F191" s="173"/>
      <c r="G191" s="174"/>
      <c r="H191" s="175"/>
      <c r="I191" s="174"/>
      <c r="J191" s="176"/>
      <c r="K191" s="177"/>
      <c r="L191" s="178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</row>
    <row r="192">
      <c r="A192" s="179"/>
      <c r="B192" s="180"/>
      <c r="C192" s="181"/>
      <c r="D192" s="171"/>
      <c r="E192" s="172"/>
      <c r="F192" s="173"/>
      <c r="G192" s="174"/>
      <c r="H192" s="175"/>
      <c r="I192" s="174"/>
      <c r="J192" s="176"/>
      <c r="K192" s="177"/>
      <c r="L192" s="178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</row>
    <row r="193">
      <c r="A193" s="179"/>
      <c r="B193" s="180"/>
      <c r="C193" s="181"/>
      <c r="D193" s="171"/>
      <c r="E193" s="172"/>
      <c r="F193" s="173"/>
      <c r="G193" s="174"/>
      <c r="H193" s="175"/>
      <c r="I193" s="174"/>
      <c r="J193" s="176"/>
      <c r="K193" s="177"/>
      <c r="L193" s="178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</row>
    <row r="194">
      <c r="A194" s="179"/>
      <c r="B194" s="180"/>
      <c r="C194" s="181"/>
      <c r="D194" s="171"/>
      <c r="E194" s="172"/>
      <c r="F194" s="173"/>
      <c r="G194" s="174"/>
      <c r="H194" s="175"/>
      <c r="I194" s="174"/>
      <c r="J194" s="176"/>
      <c r="K194" s="177"/>
      <c r="L194" s="178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</row>
    <row r="195">
      <c r="A195" s="179"/>
      <c r="B195" s="180"/>
      <c r="C195" s="181"/>
      <c r="D195" s="171"/>
      <c r="E195" s="172"/>
      <c r="F195" s="173"/>
      <c r="G195" s="174"/>
      <c r="H195" s="175"/>
      <c r="I195" s="174"/>
      <c r="J195" s="176"/>
      <c r="K195" s="177"/>
      <c r="L195" s="178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</row>
    <row r="196">
      <c r="A196" s="179"/>
      <c r="B196" s="180"/>
      <c r="C196" s="181"/>
      <c r="D196" s="171"/>
      <c r="E196" s="172"/>
      <c r="F196" s="173"/>
      <c r="G196" s="174"/>
      <c r="H196" s="175"/>
      <c r="I196" s="174"/>
      <c r="J196" s="176"/>
      <c r="K196" s="177"/>
      <c r="L196" s="178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</row>
    <row r="197">
      <c r="A197" s="179"/>
      <c r="B197" s="180"/>
      <c r="C197" s="181"/>
      <c r="D197" s="171"/>
      <c r="E197" s="172"/>
      <c r="F197" s="173"/>
      <c r="G197" s="174"/>
      <c r="H197" s="175"/>
      <c r="I197" s="174"/>
      <c r="J197" s="176"/>
      <c r="K197" s="177"/>
      <c r="L197" s="178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</row>
    <row r="198">
      <c r="A198" s="179"/>
      <c r="B198" s="180"/>
      <c r="C198" s="181"/>
      <c r="D198" s="171"/>
      <c r="E198" s="172"/>
      <c r="F198" s="173"/>
      <c r="G198" s="174"/>
      <c r="H198" s="175"/>
      <c r="I198" s="174"/>
      <c r="J198" s="176"/>
      <c r="K198" s="177"/>
      <c r="L198" s="178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</row>
    <row r="199">
      <c r="A199" s="179"/>
      <c r="B199" s="180"/>
      <c r="C199" s="181"/>
      <c r="D199" s="171"/>
      <c r="E199" s="172"/>
      <c r="F199" s="173"/>
      <c r="G199" s="174"/>
      <c r="H199" s="175"/>
      <c r="I199" s="174"/>
      <c r="J199" s="176"/>
      <c r="K199" s="177"/>
      <c r="L199" s="178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</row>
    <row r="200">
      <c r="A200" s="179"/>
      <c r="B200" s="180"/>
      <c r="C200" s="181"/>
      <c r="D200" s="171"/>
      <c r="E200" s="172"/>
      <c r="F200" s="173"/>
      <c r="G200" s="174"/>
      <c r="H200" s="175"/>
      <c r="I200" s="174"/>
      <c r="J200" s="176"/>
      <c r="K200" s="177"/>
      <c r="L200" s="178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</row>
    <row r="201">
      <c r="A201" s="179"/>
      <c r="B201" s="180"/>
      <c r="C201" s="181"/>
      <c r="D201" s="171"/>
      <c r="E201" s="172"/>
      <c r="F201" s="173"/>
      <c r="G201" s="174"/>
      <c r="H201" s="175"/>
      <c r="I201" s="174"/>
      <c r="J201" s="176"/>
      <c r="K201" s="177"/>
      <c r="L201" s="178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</row>
    <row r="202">
      <c r="A202" s="179"/>
      <c r="B202" s="180"/>
      <c r="C202" s="181"/>
      <c r="D202" s="171"/>
      <c r="E202" s="172"/>
      <c r="F202" s="173"/>
      <c r="G202" s="174"/>
      <c r="H202" s="175"/>
      <c r="I202" s="174"/>
      <c r="J202" s="176"/>
      <c r="K202" s="177"/>
      <c r="L202" s="178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</row>
    <row r="203">
      <c r="A203" s="179"/>
      <c r="B203" s="180"/>
      <c r="C203" s="181"/>
      <c r="D203" s="171"/>
      <c r="E203" s="172"/>
      <c r="F203" s="173"/>
      <c r="G203" s="174"/>
      <c r="H203" s="175"/>
      <c r="I203" s="174"/>
      <c r="J203" s="176"/>
      <c r="K203" s="177"/>
      <c r="L203" s="178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</row>
    <row r="204">
      <c r="A204" s="179"/>
      <c r="B204" s="180"/>
      <c r="C204" s="181"/>
      <c r="D204" s="171"/>
      <c r="E204" s="172"/>
      <c r="F204" s="173"/>
      <c r="G204" s="174"/>
      <c r="H204" s="175"/>
      <c r="I204" s="174"/>
      <c r="J204" s="176"/>
      <c r="K204" s="177"/>
      <c r="L204" s="178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</row>
    <row r="205">
      <c r="A205" s="179"/>
      <c r="B205" s="180"/>
      <c r="C205" s="181"/>
      <c r="D205" s="171"/>
      <c r="E205" s="172"/>
      <c r="F205" s="173"/>
      <c r="G205" s="174"/>
      <c r="H205" s="175"/>
      <c r="I205" s="174"/>
      <c r="J205" s="176"/>
      <c r="K205" s="177"/>
      <c r="L205" s="178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</row>
    <row r="206">
      <c r="A206" s="179"/>
      <c r="B206" s="180"/>
      <c r="C206" s="181"/>
      <c r="D206" s="171"/>
      <c r="E206" s="172"/>
      <c r="F206" s="173"/>
      <c r="G206" s="174"/>
      <c r="H206" s="175"/>
      <c r="I206" s="174"/>
      <c r="J206" s="176"/>
      <c r="K206" s="177"/>
      <c r="L206" s="178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</row>
    <row r="207">
      <c r="A207" s="179"/>
      <c r="B207" s="180"/>
      <c r="C207" s="181"/>
      <c r="D207" s="171"/>
      <c r="E207" s="172"/>
      <c r="F207" s="173"/>
      <c r="G207" s="174"/>
      <c r="H207" s="175"/>
      <c r="I207" s="174"/>
      <c r="J207" s="176"/>
      <c r="K207" s="177"/>
      <c r="L207" s="178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</row>
    <row r="208">
      <c r="A208" s="179"/>
      <c r="B208" s="180"/>
      <c r="C208" s="181"/>
      <c r="D208" s="171"/>
      <c r="E208" s="172"/>
      <c r="F208" s="173"/>
      <c r="G208" s="174"/>
      <c r="H208" s="175"/>
      <c r="I208" s="174"/>
      <c r="J208" s="176"/>
      <c r="K208" s="177"/>
      <c r="L208" s="178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</row>
    <row r="209">
      <c r="A209" s="179"/>
      <c r="B209" s="180"/>
      <c r="C209" s="181"/>
      <c r="D209" s="171"/>
      <c r="E209" s="172"/>
      <c r="F209" s="173"/>
      <c r="G209" s="174"/>
      <c r="H209" s="175"/>
      <c r="I209" s="174"/>
      <c r="J209" s="176"/>
      <c r="K209" s="177"/>
      <c r="L209" s="178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</row>
    <row r="210">
      <c r="A210" s="179"/>
      <c r="B210" s="180"/>
      <c r="C210" s="181"/>
      <c r="D210" s="171"/>
      <c r="E210" s="172"/>
      <c r="F210" s="173"/>
      <c r="G210" s="174"/>
      <c r="H210" s="175"/>
      <c r="I210" s="174"/>
      <c r="J210" s="176"/>
      <c r="K210" s="177"/>
      <c r="L210" s="178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</row>
    <row r="211">
      <c r="A211" s="179"/>
      <c r="B211" s="180"/>
      <c r="C211" s="181"/>
      <c r="D211" s="171"/>
      <c r="E211" s="172"/>
      <c r="F211" s="173"/>
      <c r="G211" s="174"/>
      <c r="H211" s="175"/>
      <c r="I211" s="174"/>
      <c r="J211" s="176"/>
      <c r="K211" s="177"/>
      <c r="L211" s="178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</row>
    <row r="212">
      <c r="A212" s="179"/>
      <c r="B212" s="180"/>
      <c r="C212" s="181"/>
      <c r="D212" s="171"/>
      <c r="E212" s="172"/>
      <c r="F212" s="173"/>
      <c r="G212" s="174"/>
      <c r="H212" s="175"/>
      <c r="I212" s="174"/>
      <c r="J212" s="176"/>
      <c r="K212" s="177"/>
      <c r="L212" s="178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</row>
    <row r="213">
      <c r="A213" s="179"/>
      <c r="B213" s="180"/>
      <c r="C213" s="181"/>
      <c r="D213" s="171"/>
      <c r="E213" s="172"/>
      <c r="F213" s="173"/>
      <c r="G213" s="174"/>
      <c r="H213" s="175"/>
      <c r="I213" s="174"/>
      <c r="J213" s="176"/>
      <c r="K213" s="177"/>
      <c r="L213" s="178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</row>
    <row r="214">
      <c r="A214" s="179"/>
      <c r="B214" s="180"/>
      <c r="C214" s="181"/>
      <c r="D214" s="171"/>
      <c r="E214" s="172"/>
      <c r="F214" s="173"/>
      <c r="G214" s="174"/>
      <c r="H214" s="175"/>
      <c r="I214" s="174"/>
      <c r="J214" s="176"/>
      <c r="K214" s="177"/>
      <c r="L214" s="178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</row>
    <row r="215">
      <c r="A215" s="179"/>
      <c r="B215" s="180"/>
      <c r="C215" s="181"/>
      <c r="D215" s="171"/>
      <c r="E215" s="172"/>
      <c r="F215" s="173"/>
      <c r="G215" s="174"/>
      <c r="H215" s="175"/>
      <c r="I215" s="174"/>
      <c r="J215" s="176"/>
      <c r="K215" s="177"/>
      <c r="L215" s="178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</row>
    <row r="216">
      <c r="A216" s="179"/>
      <c r="B216" s="180"/>
      <c r="C216" s="181"/>
      <c r="D216" s="171"/>
      <c r="E216" s="172"/>
      <c r="F216" s="173"/>
      <c r="G216" s="174"/>
      <c r="H216" s="175"/>
      <c r="I216" s="174"/>
      <c r="J216" s="176"/>
      <c r="K216" s="177"/>
      <c r="L216" s="178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</row>
    <row r="217">
      <c r="A217" s="179"/>
      <c r="B217" s="180"/>
      <c r="C217" s="181"/>
      <c r="D217" s="171"/>
      <c r="E217" s="172"/>
      <c r="F217" s="173"/>
      <c r="G217" s="174"/>
      <c r="H217" s="175"/>
      <c r="I217" s="174"/>
      <c r="J217" s="176"/>
      <c r="K217" s="177"/>
      <c r="L217" s="178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</row>
    <row r="218">
      <c r="A218" s="179"/>
      <c r="B218" s="180"/>
      <c r="C218" s="181"/>
      <c r="D218" s="171"/>
      <c r="E218" s="172"/>
      <c r="F218" s="173"/>
      <c r="G218" s="174"/>
      <c r="H218" s="175"/>
      <c r="I218" s="174"/>
      <c r="J218" s="176"/>
      <c r="K218" s="177"/>
      <c r="L218" s="178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</row>
    <row r="219">
      <c r="A219" s="179"/>
      <c r="B219" s="180"/>
      <c r="C219" s="181"/>
      <c r="D219" s="171"/>
      <c r="E219" s="172"/>
      <c r="F219" s="173"/>
      <c r="G219" s="174"/>
      <c r="H219" s="175"/>
      <c r="I219" s="174"/>
      <c r="J219" s="176"/>
      <c r="K219" s="177"/>
      <c r="L219" s="178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</row>
    <row r="220">
      <c r="A220" s="179"/>
      <c r="B220" s="180"/>
      <c r="C220" s="181"/>
      <c r="D220" s="171"/>
      <c r="E220" s="172"/>
      <c r="F220" s="173"/>
      <c r="G220" s="174"/>
      <c r="H220" s="175"/>
      <c r="I220" s="174"/>
      <c r="J220" s="176"/>
      <c r="K220" s="177"/>
      <c r="L220" s="178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</row>
    <row r="221">
      <c r="A221" s="179"/>
      <c r="B221" s="180"/>
      <c r="C221" s="181"/>
      <c r="D221" s="171"/>
      <c r="E221" s="172"/>
      <c r="F221" s="173"/>
      <c r="G221" s="174"/>
      <c r="H221" s="175"/>
      <c r="I221" s="174"/>
      <c r="J221" s="176"/>
      <c r="K221" s="177"/>
      <c r="L221" s="178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</row>
    <row r="222">
      <c r="A222" s="179"/>
      <c r="B222" s="180"/>
      <c r="C222" s="181"/>
      <c r="D222" s="171"/>
      <c r="E222" s="172"/>
      <c r="F222" s="173"/>
      <c r="G222" s="174"/>
      <c r="H222" s="175"/>
      <c r="I222" s="174"/>
      <c r="J222" s="176"/>
      <c r="K222" s="177"/>
      <c r="L222" s="178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</row>
    <row r="223">
      <c r="A223" s="179"/>
      <c r="B223" s="180"/>
      <c r="C223" s="181"/>
      <c r="D223" s="171"/>
      <c r="E223" s="172"/>
      <c r="F223" s="173"/>
      <c r="G223" s="174"/>
      <c r="H223" s="175"/>
      <c r="I223" s="174"/>
      <c r="J223" s="176"/>
      <c r="K223" s="177"/>
      <c r="L223" s="178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</row>
    <row r="224">
      <c r="A224" s="179"/>
      <c r="B224" s="180"/>
      <c r="C224" s="181"/>
      <c r="D224" s="171"/>
      <c r="E224" s="172"/>
      <c r="F224" s="173"/>
      <c r="G224" s="174"/>
      <c r="H224" s="175"/>
      <c r="I224" s="174"/>
      <c r="J224" s="176"/>
      <c r="K224" s="177"/>
      <c r="L224" s="178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</row>
    <row r="225">
      <c r="A225" s="179"/>
      <c r="B225" s="180"/>
      <c r="C225" s="181"/>
      <c r="D225" s="171"/>
      <c r="E225" s="172"/>
      <c r="F225" s="173"/>
      <c r="G225" s="174"/>
      <c r="H225" s="175"/>
      <c r="I225" s="174"/>
      <c r="J225" s="176"/>
      <c r="K225" s="177"/>
      <c r="L225" s="178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</row>
    <row r="226">
      <c r="A226" s="179"/>
      <c r="B226" s="180"/>
      <c r="C226" s="181"/>
      <c r="D226" s="171"/>
      <c r="E226" s="172"/>
      <c r="F226" s="173"/>
      <c r="G226" s="174"/>
      <c r="H226" s="175"/>
      <c r="I226" s="174"/>
      <c r="J226" s="176"/>
      <c r="K226" s="177"/>
      <c r="L226" s="178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</row>
    <row r="227">
      <c r="A227" s="179"/>
      <c r="B227" s="180"/>
      <c r="C227" s="181"/>
      <c r="D227" s="171"/>
      <c r="E227" s="172"/>
      <c r="F227" s="173"/>
      <c r="G227" s="174"/>
      <c r="H227" s="175"/>
      <c r="I227" s="174"/>
      <c r="J227" s="176"/>
      <c r="K227" s="177"/>
      <c r="L227" s="178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</row>
    <row r="228">
      <c r="A228" s="179"/>
      <c r="B228" s="180"/>
      <c r="C228" s="181"/>
      <c r="D228" s="171"/>
      <c r="E228" s="172"/>
      <c r="F228" s="173"/>
      <c r="G228" s="174"/>
      <c r="H228" s="175"/>
      <c r="I228" s="174"/>
      <c r="J228" s="176"/>
      <c r="K228" s="177"/>
      <c r="L228" s="178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</row>
    <row r="229">
      <c r="A229" s="179"/>
      <c r="B229" s="180"/>
      <c r="C229" s="181"/>
      <c r="D229" s="171"/>
      <c r="E229" s="172"/>
      <c r="F229" s="173"/>
      <c r="G229" s="174"/>
      <c r="H229" s="175"/>
      <c r="I229" s="174"/>
      <c r="J229" s="176"/>
      <c r="K229" s="177"/>
      <c r="L229" s="178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</row>
    <row r="230">
      <c r="A230" s="179"/>
      <c r="B230" s="180"/>
      <c r="C230" s="181"/>
      <c r="D230" s="171"/>
      <c r="E230" s="172"/>
      <c r="F230" s="173"/>
      <c r="G230" s="174"/>
      <c r="H230" s="175"/>
      <c r="I230" s="174"/>
      <c r="J230" s="176"/>
      <c r="K230" s="177"/>
      <c r="L230" s="178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</row>
    <row r="231">
      <c r="A231" s="179"/>
      <c r="B231" s="180"/>
      <c r="C231" s="181"/>
      <c r="D231" s="171"/>
      <c r="E231" s="172"/>
      <c r="F231" s="173"/>
      <c r="G231" s="174"/>
      <c r="H231" s="175"/>
      <c r="I231" s="174"/>
      <c r="J231" s="176"/>
      <c r="K231" s="177"/>
      <c r="L231" s="178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</row>
    <row r="232">
      <c r="A232" s="179"/>
      <c r="B232" s="180"/>
      <c r="C232" s="181"/>
      <c r="D232" s="171"/>
      <c r="E232" s="172"/>
      <c r="F232" s="173"/>
      <c r="G232" s="174"/>
      <c r="H232" s="175"/>
      <c r="I232" s="174"/>
      <c r="J232" s="176"/>
      <c r="K232" s="177"/>
      <c r="L232" s="178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</row>
    <row r="233">
      <c r="A233" s="179"/>
      <c r="B233" s="180"/>
      <c r="C233" s="181"/>
      <c r="D233" s="171"/>
      <c r="E233" s="172"/>
      <c r="F233" s="173"/>
      <c r="G233" s="174"/>
      <c r="H233" s="175"/>
      <c r="I233" s="174"/>
      <c r="J233" s="176"/>
      <c r="K233" s="177"/>
      <c r="L233" s="178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</row>
    <row r="234">
      <c r="A234" s="179"/>
      <c r="B234" s="180"/>
      <c r="C234" s="181"/>
      <c r="D234" s="171"/>
      <c r="E234" s="172"/>
      <c r="F234" s="173"/>
      <c r="G234" s="174"/>
      <c r="H234" s="175"/>
      <c r="I234" s="174"/>
      <c r="J234" s="176"/>
      <c r="K234" s="177"/>
      <c r="L234" s="178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</row>
    <row r="235">
      <c r="A235" s="179"/>
      <c r="B235" s="180"/>
      <c r="C235" s="181"/>
      <c r="D235" s="171"/>
      <c r="E235" s="172"/>
      <c r="F235" s="173"/>
      <c r="G235" s="174"/>
      <c r="H235" s="175"/>
      <c r="I235" s="174"/>
      <c r="J235" s="176"/>
      <c r="K235" s="177"/>
      <c r="L235" s="178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</row>
    <row r="236">
      <c r="A236" s="179"/>
      <c r="B236" s="180"/>
      <c r="C236" s="181"/>
      <c r="D236" s="171"/>
      <c r="E236" s="172"/>
      <c r="F236" s="173"/>
      <c r="G236" s="174"/>
      <c r="H236" s="175"/>
      <c r="I236" s="174"/>
      <c r="J236" s="176"/>
      <c r="K236" s="177"/>
      <c r="L236" s="178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</row>
    <row r="237">
      <c r="A237" s="179"/>
      <c r="B237" s="180"/>
      <c r="C237" s="181"/>
      <c r="D237" s="171"/>
      <c r="E237" s="172"/>
      <c r="F237" s="173"/>
      <c r="G237" s="174"/>
      <c r="H237" s="175"/>
      <c r="I237" s="174"/>
      <c r="J237" s="176"/>
      <c r="K237" s="177"/>
      <c r="L237" s="178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</row>
    <row r="238">
      <c r="A238" s="179"/>
      <c r="B238" s="180"/>
      <c r="C238" s="181"/>
      <c r="D238" s="171"/>
      <c r="E238" s="172"/>
      <c r="F238" s="173"/>
      <c r="G238" s="174"/>
      <c r="H238" s="175"/>
      <c r="I238" s="174"/>
      <c r="J238" s="176"/>
      <c r="K238" s="177"/>
      <c r="L238" s="178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</row>
    <row r="239">
      <c r="A239" s="179"/>
      <c r="B239" s="180"/>
      <c r="C239" s="181"/>
      <c r="D239" s="171"/>
      <c r="E239" s="172"/>
      <c r="F239" s="173"/>
      <c r="G239" s="174"/>
      <c r="H239" s="175"/>
      <c r="I239" s="174"/>
      <c r="J239" s="176"/>
      <c r="K239" s="177"/>
      <c r="L239" s="178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</row>
    <row r="240">
      <c r="A240" s="179"/>
      <c r="B240" s="180"/>
      <c r="C240" s="181"/>
      <c r="D240" s="171"/>
      <c r="E240" s="172"/>
      <c r="F240" s="173"/>
      <c r="G240" s="174"/>
      <c r="H240" s="175"/>
      <c r="I240" s="174"/>
      <c r="J240" s="176"/>
      <c r="K240" s="177"/>
      <c r="L240" s="178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</row>
    <row r="241">
      <c r="A241" s="179"/>
      <c r="B241" s="180"/>
      <c r="C241" s="181"/>
      <c r="D241" s="171"/>
      <c r="E241" s="172"/>
      <c r="F241" s="173"/>
      <c r="G241" s="174"/>
      <c r="H241" s="175"/>
      <c r="I241" s="174"/>
      <c r="J241" s="176"/>
      <c r="K241" s="177"/>
      <c r="L241" s="178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</row>
    <row r="242">
      <c r="A242" s="179"/>
      <c r="B242" s="180"/>
      <c r="C242" s="181"/>
      <c r="D242" s="171"/>
      <c r="E242" s="172"/>
      <c r="F242" s="173"/>
      <c r="G242" s="174"/>
      <c r="H242" s="175"/>
      <c r="I242" s="174"/>
      <c r="J242" s="176"/>
      <c r="K242" s="177"/>
      <c r="L242" s="178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</row>
    <row r="243">
      <c r="A243" s="179"/>
      <c r="B243" s="180"/>
      <c r="C243" s="181"/>
      <c r="D243" s="171"/>
      <c r="E243" s="172"/>
      <c r="F243" s="173"/>
      <c r="G243" s="174"/>
      <c r="H243" s="175"/>
      <c r="I243" s="174"/>
      <c r="J243" s="176"/>
      <c r="K243" s="177"/>
      <c r="L243" s="178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</row>
    <row r="244">
      <c r="A244" s="179"/>
      <c r="B244" s="180"/>
      <c r="C244" s="181"/>
      <c r="D244" s="171"/>
      <c r="E244" s="172"/>
      <c r="F244" s="173"/>
      <c r="G244" s="174"/>
      <c r="H244" s="175"/>
      <c r="I244" s="174"/>
      <c r="J244" s="176"/>
      <c r="K244" s="177"/>
      <c r="L244" s="178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</row>
    <row r="245">
      <c r="A245" s="179"/>
      <c r="B245" s="180"/>
      <c r="C245" s="181"/>
      <c r="D245" s="171"/>
      <c r="E245" s="172"/>
      <c r="F245" s="173"/>
      <c r="G245" s="174"/>
      <c r="H245" s="175"/>
      <c r="I245" s="174"/>
      <c r="J245" s="176"/>
      <c r="K245" s="177"/>
      <c r="L245" s="178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</row>
    <row r="246">
      <c r="A246" s="179"/>
      <c r="B246" s="180"/>
      <c r="C246" s="181"/>
      <c r="D246" s="171"/>
      <c r="E246" s="172"/>
      <c r="F246" s="173"/>
      <c r="G246" s="174"/>
      <c r="H246" s="175"/>
      <c r="I246" s="174"/>
      <c r="J246" s="176"/>
      <c r="K246" s="177"/>
      <c r="L246" s="178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</row>
    <row r="247">
      <c r="A247" s="179"/>
      <c r="B247" s="180"/>
      <c r="C247" s="181"/>
      <c r="D247" s="171"/>
      <c r="E247" s="172"/>
      <c r="F247" s="173"/>
      <c r="G247" s="174"/>
      <c r="H247" s="175"/>
      <c r="I247" s="174"/>
      <c r="J247" s="176"/>
      <c r="K247" s="177"/>
      <c r="L247" s="178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</row>
    <row r="248">
      <c r="A248" s="179"/>
      <c r="B248" s="180"/>
      <c r="C248" s="181"/>
      <c r="D248" s="171"/>
      <c r="E248" s="172"/>
      <c r="F248" s="173"/>
      <c r="G248" s="174"/>
      <c r="H248" s="175"/>
      <c r="I248" s="174"/>
      <c r="J248" s="176"/>
      <c r="K248" s="177"/>
      <c r="L248" s="178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</row>
    <row r="249">
      <c r="A249" s="179"/>
      <c r="B249" s="180"/>
      <c r="C249" s="181"/>
      <c r="D249" s="171"/>
      <c r="E249" s="172"/>
      <c r="F249" s="173"/>
      <c r="G249" s="174"/>
      <c r="H249" s="175"/>
      <c r="I249" s="174"/>
      <c r="J249" s="176"/>
      <c r="K249" s="177"/>
      <c r="L249" s="178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</row>
    <row r="250">
      <c r="A250" s="179"/>
      <c r="B250" s="180"/>
      <c r="C250" s="181"/>
      <c r="D250" s="171"/>
      <c r="E250" s="172"/>
      <c r="F250" s="173"/>
      <c r="G250" s="174"/>
      <c r="H250" s="175"/>
      <c r="I250" s="174"/>
      <c r="J250" s="176"/>
      <c r="K250" s="177"/>
      <c r="L250" s="178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</row>
    <row r="251">
      <c r="A251" s="179"/>
      <c r="B251" s="180"/>
      <c r="C251" s="181"/>
      <c r="D251" s="171"/>
      <c r="E251" s="172"/>
      <c r="F251" s="173"/>
      <c r="G251" s="174"/>
      <c r="H251" s="175"/>
      <c r="I251" s="174"/>
      <c r="J251" s="176"/>
      <c r="K251" s="177"/>
      <c r="L251" s="178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</row>
    <row r="252">
      <c r="A252" s="179"/>
      <c r="B252" s="180"/>
      <c r="C252" s="181"/>
      <c r="D252" s="171"/>
      <c r="E252" s="172"/>
      <c r="F252" s="173"/>
      <c r="G252" s="174"/>
      <c r="H252" s="175"/>
      <c r="I252" s="174"/>
      <c r="J252" s="176"/>
      <c r="K252" s="177"/>
      <c r="L252" s="178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</row>
    <row r="253">
      <c r="A253" s="179"/>
      <c r="B253" s="180"/>
      <c r="C253" s="181"/>
      <c r="D253" s="171"/>
      <c r="E253" s="172"/>
      <c r="F253" s="173"/>
      <c r="G253" s="174"/>
      <c r="H253" s="175"/>
      <c r="I253" s="174"/>
      <c r="J253" s="176"/>
      <c r="K253" s="177"/>
      <c r="L253" s="178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</row>
    <row r="254">
      <c r="A254" s="179"/>
      <c r="B254" s="180"/>
      <c r="C254" s="181"/>
      <c r="D254" s="171"/>
      <c r="E254" s="172"/>
      <c r="F254" s="173"/>
      <c r="G254" s="174"/>
      <c r="H254" s="175"/>
      <c r="I254" s="174"/>
      <c r="J254" s="176"/>
      <c r="K254" s="177"/>
      <c r="L254" s="178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</row>
    <row r="255">
      <c r="A255" s="179"/>
      <c r="B255" s="180"/>
      <c r="C255" s="181"/>
      <c r="D255" s="171"/>
      <c r="E255" s="172"/>
      <c r="F255" s="173"/>
      <c r="G255" s="174"/>
      <c r="H255" s="175"/>
      <c r="I255" s="174"/>
      <c r="J255" s="176"/>
      <c r="K255" s="177"/>
      <c r="L255" s="178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</row>
    <row r="256">
      <c r="A256" s="179"/>
      <c r="B256" s="180"/>
      <c r="C256" s="181"/>
      <c r="D256" s="171"/>
      <c r="E256" s="172"/>
      <c r="F256" s="173"/>
      <c r="G256" s="174"/>
      <c r="H256" s="175"/>
      <c r="I256" s="174"/>
      <c r="J256" s="176"/>
      <c r="K256" s="177"/>
      <c r="L256" s="178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</row>
    <row r="257">
      <c r="A257" s="179"/>
      <c r="B257" s="180"/>
      <c r="C257" s="181"/>
      <c r="D257" s="171"/>
      <c r="E257" s="172"/>
      <c r="F257" s="173"/>
      <c r="G257" s="174"/>
      <c r="H257" s="175"/>
      <c r="I257" s="174"/>
      <c r="J257" s="176"/>
      <c r="K257" s="177"/>
      <c r="L257" s="178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</row>
    <row r="258">
      <c r="A258" s="179"/>
      <c r="B258" s="180"/>
      <c r="C258" s="181"/>
      <c r="D258" s="171"/>
      <c r="E258" s="172"/>
      <c r="F258" s="173"/>
      <c r="G258" s="174"/>
      <c r="H258" s="175"/>
      <c r="I258" s="174"/>
      <c r="J258" s="176"/>
      <c r="K258" s="177"/>
      <c r="L258" s="178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</row>
    <row r="259">
      <c r="A259" s="179"/>
      <c r="B259" s="180"/>
      <c r="C259" s="181"/>
      <c r="D259" s="171"/>
      <c r="E259" s="172"/>
      <c r="F259" s="173"/>
      <c r="G259" s="174"/>
      <c r="H259" s="175"/>
      <c r="I259" s="174"/>
      <c r="J259" s="176"/>
      <c r="K259" s="177"/>
      <c r="L259" s="178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</row>
    <row r="260">
      <c r="A260" s="179"/>
      <c r="B260" s="180"/>
      <c r="C260" s="181"/>
      <c r="D260" s="171"/>
      <c r="E260" s="172"/>
      <c r="F260" s="173"/>
      <c r="G260" s="174"/>
      <c r="H260" s="175"/>
      <c r="I260" s="174"/>
      <c r="J260" s="176"/>
      <c r="K260" s="177"/>
      <c r="L260" s="178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</row>
    <row r="261">
      <c r="A261" s="179"/>
      <c r="B261" s="180"/>
      <c r="C261" s="181"/>
      <c r="D261" s="171"/>
      <c r="E261" s="172"/>
      <c r="F261" s="173"/>
      <c r="G261" s="174"/>
      <c r="H261" s="175"/>
      <c r="I261" s="174"/>
      <c r="J261" s="176"/>
      <c r="K261" s="177"/>
      <c r="L261" s="178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</row>
    <row r="262">
      <c r="A262" s="179"/>
      <c r="B262" s="180"/>
      <c r="C262" s="181"/>
      <c r="D262" s="171"/>
      <c r="E262" s="172"/>
      <c r="F262" s="173"/>
      <c r="G262" s="174"/>
      <c r="H262" s="175"/>
      <c r="I262" s="174"/>
      <c r="J262" s="176"/>
      <c r="K262" s="177"/>
      <c r="L262" s="178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</row>
    <row r="263">
      <c r="A263" s="179"/>
      <c r="B263" s="180"/>
      <c r="C263" s="181"/>
      <c r="D263" s="171"/>
      <c r="E263" s="172"/>
      <c r="F263" s="173"/>
      <c r="G263" s="174"/>
      <c r="H263" s="175"/>
      <c r="I263" s="174"/>
      <c r="J263" s="176"/>
      <c r="K263" s="177"/>
      <c r="L263" s="178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</row>
    <row r="264">
      <c r="A264" s="179"/>
      <c r="B264" s="180"/>
      <c r="C264" s="181"/>
      <c r="D264" s="171"/>
      <c r="E264" s="172"/>
      <c r="F264" s="173"/>
      <c r="G264" s="174"/>
      <c r="H264" s="175"/>
      <c r="I264" s="174"/>
      <c r="J264" s="176"/>
      <c r="K264" s="177"/>
      <c r="L264" s="178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</row>
    <row r="265">
      <c r="A265" s="179"/>
      <c r="B265" s="180"/>
      <c r="C265" s="181"/>
      <c r="D265" s="171"/>
      <c r="E265" s="172"/>
      <c r="F265" s="173"/>
      <c r="G265" s="174"/>
      <c r="H265" s="175"/>
      <c r="I265" s="174"/>
      <c r="J265" s="176"/>
      <c r="K265" s="177"/>
      <c r="L265" s="178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</row>
    <row r="266">
      <c r="A266" s="179"/>
      <c r="B266" s="180"/>
      <c r="C266" s="181"/>
      <c r="D266" s="171"/>
      <c r="E266" s="172"/>
      <c r="F266" s="173"/>
      <c r="G266" s="174"/>
      <c r="H266" s="175"/>
      <c r="I266" s="174"/>
      <c r="J266" s="176"/>
      <c r="K266" s="177"/>
      <c r="L266" s="178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</row>
    <row r="267">
      <c r="A267" s="179"/>
      <c r="B267" s="180"/>
      <c r="C267" s="181"/>
      <c r="D267" s="171"/>
      <c r="E267" s="172"/>
      <c r="F267" s="173"/>
      <c r="G267" s="174"/>
      <c r="H267" s="175"/>
      <c r="I267" s="174"/>
      <c r="J267" s="176"/>
      <c r="K267" s="177"/>
      <c r="L267" s="178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</row>
    <row r="268">
      <c r="A268" s="179"/>
      <c r="B268" s="180"/>
      <c r="C268" s="181"/>
      <c r="D268" s="171"/>
      <c r="E268" s="172"/>
      <c r="F268" s="173"/>
      <c r="G268" s="174"/>
      <c r="H268" s="175"/>
      <c r="I268" s="174"/>
      <c r="J268" s="176"/>
      <c r="K268" s="177"/>
      <c r="L268" s="178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</row>
    <row r="269">
      <c r="A269" s="179"/>
      <c r="B269" s="180"/>
      <c r="C269" s="181"/>
      <c r="D269" s="171"/>
      <c r="E269" s="172"/>
      <c r="F269" s="173"/>
      <c r="G269" s="174"/>
      <c r="H269" s="175"/>
      <c r="I269" s="174"/>
      <c r="J269" s="176"/>
      <c r="K269" s="177"/>
      <c r="L269" s="178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</row>
    <row r="270">
      <c r="A270" s="179"/>
      <c r="B270" s="180"/>
      <c r="C270" s="181"/>
      <c r="D270" s="171"/>
      <c r="E270" s="172"/>
      <c r="F270" s="173"/>
      <c r="G270" s="174"/>
      <c r="H270" s="175"/>
      <c r="I270" s="174"/>
      <c r="J270" s="176"/>
      <c r="K270" s="177"/>
      <c r="L270" s="178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</row>
    <row r="271">
      <c r="A271" s="179"/>
      <c r="B271" s="180"/>
      <c r="C271" s="181"/>
      <c r="D271" s="171"/>
      <c r="E271" s="172"/>
      <c r="F271" s="173"/>
      <c r="G271" s="174"/>
      <c r="H271" s="175"/>
      <c r="I271" s="174"/>
      <c r="J271" s="176"/>
      <c r="K271" s="177"/>
      <c r="L271" s="178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</row>
    <row r="272">
      <c r="A272" s="179"/>
      <c r="B272" s="180"/>
      <c r="C272" s="181"/>
      <c r="D272" s="171"/>
      <c r="E272" s="172"/>
      <c r="F272" s="173"/>
      <c r="G272" s="174"/>
      <c r="H272" s="175"/>
      <c r="I272" s="174"/>
      <c r="J272" s="176"/>
      <c r="K272" s="177"/>
      <c r="L272" s="178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</row>
    <row r="273">
      <c r="A273" s="179"/>
      <c r="B273" s="180"/>
      <c r="C273" s="181"/>
      <c r="D273" s="171"/>
      <c r="E273" s="172"/>
      <c r="F273" s="173"/>
      <c r="G273" s="174"/>
      <c r="H273" s="175"/>
      <c r="I273" s="174"/>
      <c r="J273" s="176"/>
      <c r="K273" s="177"/>
      <c r="L273" s="178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</row>
    <row r="274">
      <c r="A274" s="179"/>
      <c r="B274" s="180"/>
      <c r="C274" s="181"/>
      <c r="D274" s="171"/>
      <c r="E274" s="172"/>
      <c r="F274" s="173"/>
      <c r="G274" s="174"/>
      <c r="H274" s="175"/>
      <c r="I274" s="174"/>
      <c r="J274" s="176"/>
      <c r="K274" s="177"/>
      <c r="L274" s="178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</row>
    <row r="275">
      <c r="A275" s="179"/>
      <c r="B275" s="180"/>
      <c r="C275" s="181"/>
      <c r="D275" s="171"/>
      <c r="E275" s="172"/>
      <c r="F275" s="173"/>
      <c r="G275" s="174"/>
      <c r="H275" s="175"/>
      <c r="I275" s="174"/>
      <c r="J275" s="176"/>
      <c r="K275" s="177"/>
      <c r="L275" s="178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</row>
    <row r="276">
      <c r="A276" s="179"/>
      <c r="B276" s="180"/>
      <c r="C276" s="181"/>
      <c r="D276" s="171"/>
      <c r="E276" s="172"/>
      <c r="F276" s="173"/>
      <c r="G276" s="174"/>
      <c r="H276" s="175"/>
      <c r="I276" s="174"/>
      <c r="J276" s="176"/>
      <c r="K276" s="177"/>
      <c r="L276" s="178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</row>
    <row r="277">
      <c r="A277" s="179"/>
      <c r="B277" s="180"/>
      <c r="C277" s="181"/>
      <c r="D277" s="171"/>
      <c r="E277" s="172"/>
      <c r="F277" s="173"/>
      <c r="G277" s="174"/>
      <c r="H277" s="175"/>
      <c r="I277" s="174"/>
      <c r="J277" s="176"/>
      <c r="K277" s="177"/>
      <c r="L277" s="178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</row>
    <row r="278">
      <c r="A278" s="179"/>
      <c r="B278" s="180"/>
      <c r="C278" s="181"/>
      <c r="D278" s="171"/>
      <c r="E278" s="172"/>
      <c r="F278" s="173"/>
      <c r="G278" s="174"/>
      <c r="H278" s="175"/>
      <c r="I278" s="174"/>
      <c r="J278" s="176"/>
      <c r="K278" s="177"/>
      <c r="L278" s="178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</row>
    <row r="279">
      <c r="A279" s="179"/>
      <c r="B279" s="180"/>
      <c r="C279" s="181"/>
      <c r="D279" s="171"/>
      <c r="E279" s="172"/>
      <c r="F279" s="173"/>
      <c r="G279" s="174"/>
      <c r="H279" s="175"/>
      <c r="I279" s="174"/>
      <c r="J279" s="176"/>
      <c r="K279" s="177"/>
      <c r="L279" s="178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</row>
    <row r="280">
      <c r="A280" s="179"/>
      <c r="B280" s="180"/>
      <c r="C280" s="181"/>
      <c r="D280" s="171"/>
      <c r="E280" s="172"/>
      <c r="F280" s="173"/>
      <c r="G280" s="174"/>
      <c r="H280" s="175"/>
      <c r="I280" s="174"/>
      <c r="J280" s="176"/>
      <c r="K280" s="177"/>
      <c r="L280" s="178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</row>
    <row r="281">
      <c r="A281" s="179"/>
      <c r="B281" s="180"/>
      <c r="C281" s="181"/>
      <c r="D281" s="171"/>
      <c r="E281" s="172"/>
      <c r="F281" s="173"/>
      <c r="G281" s="174"/>
      <c r="H281" s="175"/>
      <c r="I281" s="174"/>
      <c r="J281" s="176"/>
      <c r="K281" s="177"/>
      <c r="L281" s="178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</row>
    <row r="282">
      <c r="A282" s="179"/>
      <c r="B282" s="180"/>
      <c r="C282" s="181"/>
      <c r="D282" s="171"/>
      <c r="E282" s="172"/>
      <c r="F282" s="173"/>
      <c r="G282" s="174"/>
      <c r="H282" s="175"/>
      <c r="I282" s="174"/>
      <c r="J282" s="176"/>
      <c r="K282" s="177"/>
      <c r="L282" s="178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</row>
    <row r="283">
      <c r="A283" s="179"/>
      <c r="B283" s="180"/>
      <c r="C283" s="181"/>
      <c r="D283" s="171"/>
      <c r="E283" s="172"/>
      <c r="F283" s="173"/>
      <c r="G283" s="174"/>
      <c r="H283" s="175"/>
      <c r="I283" s="174"/>
      <c r="J283" s="176"/>
      <c r="K283" s="177"/>
      <c r="L283" s="178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</row>
    <row r="284">
      <c r="A284" s="179"/>
      <c r="B284" s="180"/>
      <c r="C284" s="181"/>
      <c r="D284" s="171"/>
      <c r="E284" s="172"/>
      <c r="F284" s="173"/>
      <c r="G284" s="174"/>
      <c r="H284" s="175"/>
      <c r="I284" s="174"/>
      <c r="J284" s="176"/>
      <c r="K284" s="177"/>
      <c r="L284" s="178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</row>
    <row r="285">
      <c r="A285" s="179"/>
      <c r="B285" s="180"/>
      <c r="C285" s="181"/>
      <c r="D285" s="171"/>
      <c r="E285" s="172"/>
      <c r="F285" s="173"/>
      <c r="G285" s="174"/>
      <c r="H285" s="175"/>
      <c r="I285" s="174"/>
      <c r="J285" s="176"/>
      <c r="K285" s="177"/>
      <c r="L285" s="178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</row>
    <row r="286">
      <c r="A286" s="179"/>
      <c r="B286" s="180"/>
      <c r="C286" s="181"/>
      <c r="D286" s="171"/>
      <c r="E286" s="172"/>
      <c r="F286" s="173"/>
      <c r="G286" s="174"/>
      <c r="H286" s="175"/>
      <c r="I286" s="174"/>
      <c r="J286" s="176"/>
      <c r="K286" s="177"/>
      <c r="L286" s="178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</row>
    <row r="287">
      <c r="A287" s="179"/>
      <c r="B287" s="180"/>
      <c r="C287" s="181"/>
      <c r="D287" s="171"/>
      <c r="E287" s="172"/>
      <c r="F287" s="173"/>
      <c r="G287" s="174"/>
      <c r="H287" s="175"/>
      <c r="I287" s="174"/>
      <c r="J287" s="176"/>
      <c r="K287" s="177"/>
      <c r="L287" s="178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</row>
    <row r="288">
      <c r="A288" s="179"/>
      <c r="B288" s="180"/>
      <c r="C288" s="181"/>
      <c r="D288" s="171"/>
      <c r="E288" s="172"/>
      <c r="F288" s="173"/>
      <c r="G288" s="174"/>
      <c r="H288" s="175"/>
      <c r="I288" s="174"/>
      <c r="J288" s="176"/>
      <c r="K288" s="177"/>
      <c r="L288" s="178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</row>
    <row r="289">
      <c r="A289" s="179"/>
      <c r="B289" s="180"/>
      <c r="C289" s="181"/>
      <c r="D289" s="171"/>
      <c r="E289" s="172"/>
      <c r="F289" s="173"/>
      <c r="G289" s="174"/>
      <c r="H289" s="175"/>
      <c r="I289" s="174"/>
      <c r="J289" s="176"/>
      <c r="K289" s="177"/>
      <c r="L289" s="178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</row>
    <row r="290">
      <c r="A290" s="179"/>
      <c r="B290" s="180"/>
      <c r="C290" s="181"/>
      <c r="D290" s="171"/>
      <c r="E290" s="172"/>
      <c r="F290" s="173"/>
      <c r="G290" s="174"/>
      <c r="H290" s="175"/>
      <c r="I290" s="174"/>
      <c r="J290" s="176"/>
      <c r="K290" s="177"/>
      <c r="L290" s="178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</row>
    <row r="291">
      <c r="A291" s="179"/>
      <c r="B291" s="180"/>
      <c r="C291" s="181"/>
      <c r="D291" s="171"/>
      <c r="E291" s="172"/>
      <c r="F291" s="173"/>
      <c r="G291" s="174"/>
      <c r="H291" s="175"/>
      <c r="I291" s="174"/>
      <c r="J291" s="176"/>
      <c r="K291" s="177"/>
      <c r="L291" s="178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</row>
    <row r="292">
      <c r="A292" s="179"/>
      <c r="B292" s="180"/>
      <c r="C292" s="181"/>
      <c r="D292" s="171"/>
      <c r="E292" s="172"/>
      <c r="F292" s="173"/>
      <c r="G292" s="174"/>
      <c r="H292" s="175"/>
      <c r="I292" s="174"/>
      <c r="J292" s="176"/>
      <c r="K292" s="177"/>
      <c r="L292" s="178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</row>
    <row r="293">
      <c r="A293" s="179"/>
      <c r="B293" s="180"/>
      <c r="C293" s="181"/>
      <c r="D293" s="171"/>
      <c r="E293" s="172"/>
      <c r="F293" s="173"/>
      <c r="G293" s="174"/>
      <c r="H293" s="175"/>
      <c r="I293" s="174"/>
      <c r="J293" s="176"/>
      <c r="K293" s="177"/>
      <c r="L293" s="178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</row>
    <row r="294">
      <c r="A294" s="179"/>
      <c r="B294" s="180"/>
      <c r="C294" s="181"/>
      <c r="D294" s="171"/>
      <c r="E294" s="172"/>
      <c r="F294" s="173"/>
      <c r="G294" s="174"/>
      <c r="H294" s="175"/>
      <c r="I294" s="174"/>
      <c r="J294" s="176"/>
      <c r="K294" s="177"/>
      <c r="L294" s="178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</row>
    <row r="295">
      <c r="A295" s="179"/>
      <c r="B295" s="180"/>
      <c r="C295" s="181"/>
      <c r="D295" s="171"/>
      <c r="E295" s="172"/>
      <c r="F295" s="173"/>
      <c r="G295" s="174"/>
      <c r="H295" s="175"/>
      <c r="I295" s="174"/>
      <c r="J295" s="176"/>
      <c r="K295" s="177"/>
      <c r="L295" s="178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</row>
    <row r="296">
      <c r="A296" s="179"/>
      <c r="B296" s="180"/>
      <c r="C296" s="181"/>
      <c r="D296" s="171"/>
      <c r="E296" s="172"/>
      <c r="F296" s="173"/>
      <c r="G296" s="174"/>
      <c r="H296" s="175"/>
      <c r="I296" s="174"/>
      <c r="J296" s="176"/>
      <c r="K296" s="177"/>
      <c r="L296" s="178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</row>
    <row r="297">
      <c r="A297" s="179"/>
      <c r="B297" s="180"/>
      <c r="C297" s="181"/>
      <c r="D297" s="171"/>
      <c r="E297" s="172"/>
      <c r="F297" s="173"/>
      <c r="G297" s="174"/>
      <c r="H297" s="175"/>
      <c r="I297" s="174"/>
      <c r="J297" s="176"/>
      <c r="K297" s="177"/>
      <c r="L297" s="178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</row>
    <row r="298">
      <c r="A298" s="179"/>
      <c r="B298" s="180"/>
      <c r="C298" s="181"/>
      <c r="D298" s="171"/>
      <c r="E298" s="172"/>
      <c r="F298" s="173"/>
      <c r="G298" s="174"/>
      <c r="H298" s="175"/>
      <c r="I298" s="174"/>
      <c r="J298" s="176"/>
      <c r="K298" s="177"/>
      <c r="L298" s="178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</row>
    <row r="299">
      <c r="A299" s="179"/>
      <c r="B299" s="180"/>
      <c r="C299" s="181"/>
      <c r="D299" s="171"/>
      <c r="E299" s="172"/>
      <c r="F299" s="173"/>
      <c r="G299" s="174"/>
      <c r="H299" s="175"/>
      <c r="I299" s="174"/>
      <c r="J299" s="176"/>
      <c r="K299" s="177"/>
      <c r="L299" s="178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</row>
    <row r="300">
      <c r="A300" s="179"/>
      <c r="B300" s="180"/>
      <c r="C300" s="181"/>
      <c r="D300" s="171"/>
      <c r="E300" s="172"/>
      <c r="F300" s="173"/>
      <c r="G300" s="174"/>
      <c r="H300" s="175"/>
      <c r="I300" s="174"/>
      <c r="J300" s="176"/>
      <c r="K300" s="177"/>
      <c r="L300" s="178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</row>
    <row r="301">
      <c r="A301" s="179"/>
      <c r="B301" s="180"/>
      <c r="C301" s="181"/>
      <c r="D301" s="171"/>
      <c r="E301" s="172"/>
      <c r="F301" s="173"/>
      <c r="G301" s="174"/>
      <c r="H301" s="175"/>
      <c r="I301" s="174"/>
      <c r="J301" s="176"/>
      <c r="K301" s="177"/>
      <c r="L301" s="178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</row>
    <row r="302">
      <c r="A302" s="179"/>
      <c r="B302" s="180"/>
      <c r="C302" s="181"/>
      <c r="D302" s="171"/>
      <c r="E302" s="172"/>
      <c r="F302" s="173"/>
      <c r="G302" s="174"/>
      <c r="H302" s="175"/>
      <c r="I302" s="174"/>
      <c r="J302" s="176"/>
      <c r="K302" s="177"/>
      <c r="L302" s="178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</row>
    <row r="303">
      <c r="A303" s="179"/>
      <c r="B303" s="180"/>
      <c r="C303" s="181"/>
      <c r="D303" s="171"/>
      <c r="E303" s="172"/>
      <c r="F303" s="173"/>
      <c r="G303" s="174"/>
      <c r="H303" s="175"/>
      <c r="I303" s="174"/>
      <c r="J303" s="176"/>
      <c r="K303" s="177"/>
      <c r="L303" s="178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</row>
    <row r="304">
      <c r="A304" s="179"/>
      <c r="B304" s="180"/>
      <c r="C304" s="181"/>
      <c r="D304" s="171"/>
      <c r="E304" s="172"/>
      <c r="F304" s="173"/>
      <c r="G304" s="174"/>
      <c r="H304" s="175"/>
      <c r="I304" s="174"/>
      <c r="J304" s="176"/>
      <c r="K304" s="177"/>
      <c r="L304" s="178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</row>
    <row r="305">
      <c r="A305" s="179"/>
      <c r="B305" s="180"/>
      <c r="C305" s="181"/>
      <c r="D305" s="171"/>
      <c r="E305" s="172"/>
      <c r="F305" s="173"/>
      <c r="G305" s="174"/>
      <c r="H305" s="175"/>
      <c r="I305" s="174"/>
      <c r="J305" s="176"/>
      <c r="K305" s="177"/>
      <c r="L305" s="178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</row>
    <row r="306">
      <c r="A306" s="179"/>
      <c r="B306" s="180"/>
      <c r="C306" s="181"/>
      <c r="D306" s="171"/>
      <c r="E306" s="172"/>
      <c r="F306" s="173"/>
      <c r="G306" s="174"/>
      <c r="H306" s="175"/>
      <c r="I306" s="174"/>
      <c r="J306" s="176"/>
      <c r="K306" s="177"/>
      <c r="L306" s="178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</row>
    <row r="307">
      <c r="A307" s="179"/>
      <c r="B307" s="180"/>
      <c r="C307" s="181"/>
      <c r="D307" s="171"/>
      <c r="E307" s="172"/>
      <c r="F307" s="173"/>
      <c r="G307" s="174"/>
      <c r="H307" s="175"/>
      <c r="I307" s="174"/>
      <c r="J307" s="176"/>
      <c r="K307" s="177"/>
      <c r="L307" s="178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</row>
    <row r="308">
      <c r="A308" s="179"/>
      <c r="B308" s="180"/>
      <c r="C308" s="181"/>
      <c r="D308" s="171"/>
      <c r="E308" s="172"/>
      <c r="F308" s="173"/>
      <c r="G308" s="174"/>
      <c r="H308" s="175"/>
      <c r="I308" s="174"/>
      <c r="J308" s="176"/>
      <c r="K308" s="177"/>
      <c r="L308" s="178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</row>
    <row r="309">
      <c r="A309" s="179"/>
      <c r="B309" s="180"/>
      <c r="C309" s="181"/>
      <c r="D309" s="171"/>
      <c r="E309" s="172"/>
      <c r="F309" s="173"/>
      <c r="G309" s="174"/>
      <c r="H309" s="175"/>
      <c r="I309" s="174"/>
      <c r="J309" s="176"/>
      <c r="K309" s="177"/>
      <c r="L309" s="178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</row>
    <row r="310">
      <c r="A310" s="179"/>
      <c r="B310" s="180"/>
      <c r="C310" s="181"/>
      <c r="D310" s="171"/>
      <c r="E310" s="172"/>
      <c r="F310" s="173"/>
      <c r="G310" s="174"/>
      <c r="H310" s="175"/>
      <c r="I310" s="174"/>
      <c r="J310" s="176"/>
      <c r="K310" s="177"/>
      <c r="L310" s="178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</row>
    <row r="311">
      <c r="A311" s="179"/>
      <c r="B311" s="180"/>
      <c r="C311" s="181"/>
      <c r="D311" s="171"/>
      <c r="E311" s="172"/>
      <c r="F311" s="173"/>
      <c r="G311" s="174"/>
      <c r="H311" s="175"/>
      <c r="I311" s="174"/>
      <c r="J311" s="176"/>
      <c r="K311" s="177"/>
      <c r="L311" s="178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</row>
    <row r="312">
      <c r="A312" s="179"/>
      <c r="B312" s="180"/>
      <c r="C312" s="181"/>
      <c r="D312" s="171"/>
      <c r="E312" s="172"/>
      <c r="F312" s="173"/>
      <c r="G312" s="174"/>
      <c r="H312" s="175"/>
      <c r="I312" s="174"/>
      <c r="J312" s="176"/>
      <c r="K312" s="177"/>
      <c r="L312" s="178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</row>
    <row r="313">
      <c r="A313" s="179"/>
      <c r="B313" s="180"/>
      <c r="C313" s="181"/>
      <c r="D313" s="171"/>
      <c r="E313" s="172"/>
      <c r="F313" s="173"/>
      <c r="G313" s="174"/>
      <c r="H313" s="175"/>
      <c r="I313" s="174"/>
      <c r="J313" s="176"/>
      <c r="K313" s="177"/>
      <c r="L313" s="178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</row>
    <row r="314">
      <c r="A314" s="179"/>
      <c r="B314" s="180"/>
      <c r="C314" s="181"/>
      <c r="D314" s="171"/>
      <c r="E314" s="172"/>
      <c r="F314" s="173"/>
      <c r="G314" s="174"/>
      <c r="H314" s="175"/>
      <c r="I314" s="174"/>
      <c r="J314" s="176"/>
      <c r="K314" s="177"/>
      <c r="L314" s="178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</row>
    <row r="315">
      <c r="A315" s="179"/>
      <c r="B315" s="180"/>
      <c r="C315" s="181"/>
      <c r="D315" s="171"/>
      <c r="E315" s="172"/>
      <c r="F315" s="173"/>
      <c r="G315" s="174"/>
      <c r="H315" s="175"/>
      <c r="I315" s="174"/>
      <c r="J315" s="176"/>
      <c r="K315" s="177"/>
      <c r="L315" s="178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</row>
    <row r="316">
      <c r="A316" s="179"/>
      <c r="B316" s="180"/>
      <c r="C316" s="181"/>
      <c r="D316" s="171"/>
      <c r="E316" s="172"/>
      <c r="F316" s="173"/>
      <c r="G316" s="174"/>
      <c r="H316" s="175"/>
      <c r="I316" s="174"/>
      <c r="J316" s="176"/>
      <c r="K316" s="177"/>
      <c r="L316" s="178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</row>
    <row r="317">
      <c r="A317" s="179"/>
      <c r="B317" s="180"/>
      <c r="C317" s="181"/>
      <c r="D317" s="171"/>
      <c r="E317" s="172"/>
      <c r="F317" s="173"/>
      <c r="G317" s="174"/>
      <c r="H317" s="175"/>
      <c r="I317" s="174"/>
      <c r="J317" s="176"/>
      <c r="K317" s="177"/>
      <c r="L317" s="178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</row>
    <row r="318">
      <c r="A318" s="179"/>
      <c r="B318" s="180"/>
      <c r="C318" s="181"/>
      <c r="D318" s="171"/>
      <c r="E318" s="172"/>
      <c r="F318" s="173"/>
      <c r="G318" s="174"/>
      <c r="H318" s="175"/>
      <c r="I318" s="174"/>
      <c r="J318" s="176"/>
      <c r="K318" s="177"/>
      <c r="L318" s="178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</row>
    <row r="319">
      <c r="A319" s="179"/>
      <c r="B319" s="180"/>
      <c r="C319" s="181"/>
      <c r="D319" s="171"/>
      <c r="E319" s="172"/>
      <c r="F319" s="173"/>
      <c r="G319" s="174"/>
      <c r="H319" s="175"/>
      <c r="I319" s="174"/>
      <c r="J319" s="176"/>
      <c r="K319" s="177"/>
      <c r="L319" s="178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</row>
    <row r="320">
      <c r="A320" s="179"/>
      <c r="B320" s="180"/>
      <c r="C320" s="181"/>
      <c r="D320" s="171"/>
      <c r="E320" s="172"/>
      <c r="F320" s="173"/>
      <c r="G320" s="174"/>
      <c r="H320" s="175"/>
      <c r="I320" s="174"/>
      <c r="J320" s="176"/>
      <c r="K320" s="177"/>
      <c r="L320" s="178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</row>
    <row r="321">
      <c r="A321" s="179"/>
      <c r="B321" s="180"/>
      <c r="C321" s="181"/>
      <c r="D321" s="171"/>
      <c r="E321" s="172"/>
      <c r="F321" s="173"/>
      <c r="G321" s="174"/>
      <c r="H321" s="175"/>
      <c r="I321" s="174"/>
      <c r="J321" s="176"/>
      <c r="K321" s="177"/>
      <c r="L321" s="178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</row>
    <row r="322">
      <c r="A322" s="179"/>
      <c r="B322" s="180"/>
      <c r="C322" s="181"/>
      <c r="D322" s="171"/>
      <c r="E322" s="172"/>
      <c r="F322" s="173"/>
      <c r="G322" s="174"/>
      <c r="H322" s="175"/>
      <c r="I322" s="174"/>
      <c r="J322" s="176"/>
      <c r="K322" s="177"/>
      <c r="L322" s="178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</row>
    <row r="323">
      <c r="A323" s="179"/>
      <c r="B323" s="180"/>
      <c r="C323" s="181"/>
      <c r="D323" s="171"/>
      <c r="E323" s="172"/>
      <c r="F323" s="173"/>
      <c r="G323" s="174"/>
      <c r="H323" s="175"/>
      <c r="I323" s="174"/>
      <c r="J323" s="176"/>
      <c r="K323" s="177"/>
      <c r="L323" s="178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</row>
    <row r="324">
      <c r="A324" s="179"/>
      <c r="B324" s="180"/>
      <c r="C324" s="181"/>
      <c r="D324" s="171"/>
      <c r="E324" s="172"/>
      <c r="F324" s="173"/>
      <c r="G324" s="174"/>
      <c r="H324" s="175"/>
      <c r="I324" s="174"/>
      <c r="J324" s="176"/>
      <c r="K324" s="177"/>
      <c r="L324" s="178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</row>
    <row r="325">
      <c r="A325" s="179"/>
      <c r="B325" s="180"/>
      <c r="C325" s="181"/>
      <c r="D325" s="171"/>
      <c r="E325" s="172"/>
      <c r="F325" s="173"/>
      <c r="G325" s="174"/>
      <c r="H325" s="175"/>
      <c r="I325" s="174"/>
      <c r="J325" s="176"/>
      <c r="K325" s="177"/>
      <c r="L325" s="178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</row>
    <row r="326">
      <c r="A326" s="179"/>
      <c r="B326" s="180"/>
      <c r="C326" s="181"/>
      <c r="D326" s="171"/>
      <c r="E326" s="172"/>
      <c r="F326" s="173"/>
      <c r="G326" s="174"/>
      <c r="H326" s="175"/>
      <c r="I326" s="174"/>
      <c r="J326" s="176"/>
      <c r="K326" s="177"/>
      <c r="L326" s="178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</row>
    <row r="327">
      <c r="A327" s="179"/>
      <c r="B327" s="180"/>
      <c r="C327" s="181"/>
      <c r="D327" s="171"/>
      <c r="E327" s="172"/>
      <c r="F327" s="173"/>
      <c r="G327" s="174"/>
      <c r="H327" s="175"/>
      <c r="I327" s="174"/>
      <c r="J327" s="176"/>
      <c r="K327" s="177"/>
      <c r="L327" s="178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</row>
    <row r="328">
      <c r="A328" s="179"/>
      <c r="B328" s="180"/>
      <c r="C328" s="181"/>
      <c r="D328" s="171"/>
      <c r="E328" s="172"/>
      <c r="F328" s="173"/>
      <c r="G328" s="174"/>
      <c r="H328" s="175"/>
      <c r="I328" s="174"/>
      <c r="J328" s="176"/>
      <c r="K328" s="177"/>
      <c r="L328" s="178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</row>
    <row r="329">
      <c r="A329" s="179"/>
      <c r="B329" s="180"/>
      <c r="C329" s="181"/>
      <c r="D329" s="171"/>
      <c r="E329" s="172"/>
      <c r="F329" s="173"/>
      <c r="G329" s="174"/>
      <c r="H329" s="175"/>
      <c r="I329" s="174"/>
      <c r="J329" s="176"/>
      <c r="K329" s="177"/>
      <c r="L329" s="178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</row>
    <row r="330">
      <c r="A330" s="179"/>
      <c r="B330" s="180"/>
      <c r="C330" s="181"/>
      <c r="D330" s="171"/>
      <c r="E330" s="172"/>
      <c r="F330" s="173"/>
      <c r="G330" s="174"/>
      <c r="H330" s="175"/>
      <c r="I330" s="174"/>
      <c r="J330" s="176"/>
      <c r="K330" s="177"/>
      <c r="L330" s="178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</row>
    <row r="331">
      <c r="A331" s="179"/>
      <c r="B331" s="180"/>
      <c r="C331" s="181"/>
      <c r="D331" s="171"/>
      <c r="E331" s="172"/>
      <c r="F331" s="173"/>
      <c r="G331" s="174"/>
      <c r="H331" s="175"/>
      <c r="I331" s="174"/>
      <c r="J331" s="176"/>
      <c r="K331" s="177"/>
      <c r="L331" s="178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</row>
    <row r="332">
      <c r="A332" s="179"/>
      <c r="B332" s="180"/>
      <c r="C332" s="181"/>
      <c r="D332" s="171"/>
      <c r="E332" s="172"/>
      <c r="F332" s="173"/>
      <c r="G332" s="174"/>
      <c r="H332" s="175"/>
      <c r="I332" s="174"/>
      <c r="J332" s="176"/>
      <c r="K332" s="177"/>
      <c r="L332" s="178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</row>
    <row r="333">
      <c r="A333" s="179"/>
      <c r="B333" s="180"/>
      <c r="C333" s="181"/>
      <c r="D333" s="171"/>
      <c r="E333" s="172"/>
      <c r="F333" s="173"/>
      <c r="G333" s="174"/>
      <c r="H333" s="175"/>
      <c r="I333" s="174"/>
      <c r="J333" s="176"/>
      <c r="K333" s="177"/>
      <c r="L333" s="178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</row>
    <row r="334">
      <c r="A334" s="179"/>
      <c r="B334" s="180"/>
      <c r="C334" s="181"/>
      <c r="D334" s="171"/>
      <c r="E334" s="172"/>
      <c r="F334" s="173"/>
      <c r="G334" s="174"/>
      <c r="H334" s="175"/>
      <c r="I334" s="174"/>
      <c r="J334" s="176"/>
      <c r="K334" s="177"/>
      <c r="L334" s="178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</row>
    <row r="335">
      <c r="A335" s="179"/>
      <c r="B335" s="180"/>
      <c r="C335" s="181"/>
      <c r="D335" s="171"/>
      <c r="E335" s="172"/>
      <c r="F335" s="173"/>
      <c r="G335" s="174"/>
      <c r="H335" s="175"/>
      <c r="I335" s="174"/>
      <c r="J335" s="176"/>
      <c r="K335" s="177"/>
      <c r="L335" s="178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</row>
    <row r="336">
      <c r="A336" s="179"/>
      <c r="B336" s="180"/>
      <c r="C336" s="181"/>
      <c r="D336" s="171"/>
      <c r="E336" s="172"/>
      <c r="F336" s="173"/>
      <c r="G336" s="174"/>
      <c r="H336" s="175"/>
      <c r="I336" s="174"/>
      <c r="J336" s="176"/>
      <c r="K336" s="177"/>
      <c r="L336" s="178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</row>
    <row r="337">
      <c r="A337" s="179"/>
      <c r="B337" s="180"/>
      <c r="C337" s="181"/>
      <c r="D337" s="171"/>
      <c r="E337" s="172"/>
      <c r="F337" s="173"/>
      <c r="G337" s="174"/>
      <c r="H337" s="175"/>
      <c r="I337" s="174"/>
      <c r="J337" s="176"/>
      <c r="K337" s="177"/>
      <c r="L337" s="178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</row>
    <row r="338">
      <c r="A338" s="179"/>
      <c r="B338" s="180"/>
      <c r="C338" s="181"/>
      <c r="D338" s="171"/>
      <c r="E338" s="172"/>
      <c r="F338" s="173"/>
      <c r="G338" s="174"/>
      <c r="H338" s="175"/>
      <c r="I338" s="174"/>
      <c r="J338" s="176"/>
      <c r="K338" s="177"/>
      <c r="L338" s="178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</row>
    <row r="339">
      <c r="A339" s="179"/>
      <c r="B339" s="180"/>
      <c r="C339" s="181"/>
      <c r="D339" s="171"/>
      <c r="E339" s="172"/>
      <c r="F339" s="173"/>
      <c r="G339" s="174"/>
      <c r="H339" s="175"/>
      <c r="I339" s="174"/>
      <c r="J339" s="176"/>
      <c r="K339" s="177"/>
      <c r="L339" s="178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</row>
    <row r="340">
      <c r="A340" s="179"/>
      <c r="B340" s="180"/>
      <c r="C340" s="181"/>
      <c r="D340" s="171"/>
      <c r="E340" s="172"/>
      <c r="F340" s="173"/>
      <c r="G340" s="174"/>
      <c r="H340" s="175"/>
      <c r="I340" s="174"/>
      <c r="J340" s="176"/>
      <c r="K340" s="177"/>
      <c r="L340" s="178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</row>
    <row r="341">
      <c r="A341" s="179"/>
      <c r="B341" s="180"/>
      <c r="C341" s="181"/>
      <c r="D341" s="171"/>
      <c r="E341" s="172"/>
      <c r="F341" s="173"/>
      <c r="G341" s="174"/>
      <c r="H341" s="175"/>
      <c r="I341" s="174"/>
      <c r="J341" s="176"/>
      <c r="K341" s="177"/>
      <c r="L341" s="178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</row>
    <row r="342">
      <c r="A342" s="179"/>
      <c r="B342" s="180"/>
      <c r="C342" s="181"/>
      <c r="D342" s="171"/>
      <c r="E342" s="172"/>
      <c r="F342" s="173"/>
      <c r="G342" s="174"/>
      <c r="H342" s="175"/>
      <c r="I342" s="174"/>
      <c r="J342" s="176"/>
      <c r="K342" s="177"/>
      <c r="L342" s="178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</row>
    <row r="343">
      <c r="A343" s="179"/>
      <c r="B343" s="180"/>
      <c r="C343" s="181"/>
      <c r="D343" s="171"/>
      <c r="E343" s="172"/>
      <c r="F343" s="173"/>
      <c r="G343" s="174"/>
      <c r="H343" s="175"/>
      <c r="I343" s="174"/>
      <c r="J343" s="176"/>
      <c r="K343" s="177"/>
      <c r="L343" s="178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</row>
    <row r="344">
      <c r="A344" s="179"/>
      <c r="B344" s="180"/>
      <c r="C344" s="181"/>
      <c r="D344" s="171"/>
      <c r="E344" s="172"/>
      <c r="F344" s="173"/>
      <c r="G344" s="174"/>
      <c r="H344" s="175"/>
      <c r="I344" s="174"/>
      <c r="J344" s="176"/>
      <c r="K344" s="177"/>
      <c r="L344" s="178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</row>
    <row r="345">
      <c r="A345" s="179"/>
      <c r="B345" s="180"/>
      <c r="C345" s="181"/>
      <c r="D345" s="171"/>
      <c r="E345" s="172"/>
      <c r="F345" s="173"/>
      <c r="G345" s="174"/>
      <c r="H345" s="175"/>
      <c r="I345" s="174"/>
      <c r="J345" s="176"/>
      <c r="K345" s="177"/>
      <c r="L345" s="178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</row>
    <row r="346">
      <c r="A346" s="179"/>
      <c r="B346" s="180"/>
      <c r="C346" s="181"/>
      <c r="D346" s="171"/>
      <c r="E346" s="172"/>
      <c r="F346" s="173"/>
      <c r="G346" s="174"/>
      <c r="H346" s="175"/>
      <c r="I346" s="174"/>
      <c r="J346" s="176"/>
      <c r="K346" s="177"/>
      <c r="L346" s="178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</row>
    <row r="347">
      <c r="A347" s="179"/>
      <c r="B347" s="180"/>
      <c r="C347" s="181"/>
      <c r="D347" s="171"/>
      <c r="E347" s="172"/>
      <c r="F347" s="173"/>
      <c r="G347" s="174"/>
      <c r="H347" s="175"/>
      <c r="I347" s="174"/>
      <c r="J347" s="176"/>
      <c r="K347" s="177"/>
      <c r="L347" s="178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</row>
    <row r="348">
      <c r="A348" s="179"/>
      <c r="B348" s="180"/>
      <c r="C348" s="181"/>
      <c r="D348" s="171"/>
      <c r="E348" s="172"/>
      <c r="F348" s="173"/>
      <c r="G348" s="174"/>
      <c r="H348" s="175"/>
      <c r="I348" s="174"/>
      <c r="J348" s="176"/>
      <c r="K348" s="177"/>
      <c r="L348" s="178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</row>
    <row r="349">
      <c r="A349" s="179"/>
      <c r="B349" s="180"/>
      <c r="C349" s="181"/>
      <c r="D349" s="171"/>
      <c r="E349" s="172"/>
      <c r="F349" s="173"/>
      <c r="G349" s="174"/>
      <c r="H349" s="175"/>
      <c r="I349" s="174"/>
      <c r="J349" s="176"/>
      <c r="K349" s="177"/>
      <c r="L349" s="178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</row>
    <row r="350">
      <c r="A350" s="179"/>
      <c r="B350" s="180"/>
      <c r="C350" s="181"/>
      <c r="D350" s="171"/>
      <c r="E350" s="172"/>
      <c r="F350" s="173"/>
      <c r="G350" s="174"/>
      <c r="H350" s="175"/>
      <c r="I350" s="174"/>
      <c r="J350" s="176"/>
      <c r="K350" s="177"/>
      <c r="L350" s="178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</row>
    <row r="351">
      <c r="A351" s="179"/>
      <c r="B351" s="180"/>
      <c r="C351" s="181"/>
      <c r="D351" s="171"/>
      <c r="E351" s="172"/>
      <c r="F351" s="173"/>
      <c r="G351" s="174"/>
      <c r="H351" s="175"/>
      <c r="I351" s="174"/>
      <c r="J351" s="176"/>
      <c r="K351" s="177"/>
      <c r="L351" s="178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</row>
    <row r="352">
      <c r="A352" s="179"/>
      <c r="B352" s="180"/>
      <c r="C352" s="181"/>
      <c r="D352" s="171"/>
      <c r="E352" s="172"/>
      <c r="F352" s="173"/>
      <c r="G352" s="174"/>
      <c r="H352" s="175"/>
      <c r="I352" s="174"/>
      <c r="J352" s="176"/>
      <c r="K352" s="177"/>
      <c r="L352" s="178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</row>
    <row r="353">
      <c r="A353" s="179"/>
      <c r="B353" s="180"/>
      <c r="C353" s="181"/>
      <c r="D353" s="171"/>
      <c r="E353" s="172"/>
      <c r="F353" s="173"/>
      <c r="G353" s="174"/>
      <c r="H353" s="175"/>
      <c r="I353" s="174"/>
      <c r="J353" s="176"/>
      <c r="K353" s="177"/>
      <c r="L353" s="178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</row>
    <row r="354">
      <c r="A354" s="179"/>
      <c r="B354" s="180"/>
      <c r="C354" s="181"/>
      <c r="D354" s="171"/>
      <c r="E354" s="172"/>
      <c r="F354" s="173"/>
      <c r="G354" s="174"/>
      <c r="H354" s="175"/>
      <c r="I354" s="174"/>
      <c r="J354" s="176"/>
      <c r="K354" s="177"/>
      <c r="L354" s="178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</row>
    <row r="355">
      <c r="A355" s="179"/>
      <c r="B355" s="180"/>
      <c r="C355" s="181"/>
      <c r="D355" s="171"/>
      <c r="E355" s="172"/>
      <c r="F355" s="173"/>
      <c r="G355" s="174"/>
      <c r="H355" s="175"/>
      <c r="I355" s="174"/>
      <c r="J355" s="176"/>
      <c r="K355" s="177"/>
      <c r="L355" s="178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</row>
    <row r="356">
      <c r="A356" s="179"/>
      <c r="B356" s="180"/>
      <c r="C356" s="181"/>
      <c r="D356" s="171"/>
      <c r="E356" s="172"/>
      <c r="F356" s="173"/>
      <c r="G356" s="174"/>
      <c r="H356" s="175"/>
      <c r="I356" s="174"/>
      <c r="J356" s="176"/>
      <c r="K356" s="177"/>
      <c r="L356" s="178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</row>
    <row r="357">
      <c r="A357" s="179"/>
      <c r="B357" s="180"/>
      <c r="C357" s="181"/>
      <c r="D357" s="171"/>
      <c r="E357" s="172"/>
      <c r="F357" s="173"/>
      <c r="G357" s="174"/>
      <c r="H357" s="175"/>
      <c r="I357" s="174"/>
      <c r="J357" s="176"/>
      <c r="K357" s="177"/>
      <c r="L357" s="178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</row>
    <row r="358">
      <c r="A358" s="179"/>
      <c r="B358" s="180"/>
      <c r="C358" s="181"/>
      <c r="D358" s="171"/>
      <c r="E358" s="172"/>
      <c r="F358" s="173"/>
      <c r="G358" s="174"/>
      <c r="H358" s="175"/>
      <c r="I358" s="174"/>
      <c r="J358" s="176"/>
      <c r="K358" s="177"/>
      <c r="L358" s="178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</row>
    <row r="359">
      <c r="A359" s="179"/>
      <c r="B359" s="180"/>
      <c r="C359" s="181"/>
      <c r="D359" s="171"/>
      <c r="E359" s="172"/>
      <c r="F359" s="173"/>
      <c r="G359" s="174"/>
      <c r="H359" s="175"/>
      <c r="I359" s="174"/>
      <c r="J359" s="176"/>
      <c r="K359" s="177"/>
      <c r="L359" s="178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</row>
    <row r="360">
      <c r="A360" s="179"/>
      <c r="B360" s="180"/>
      <c r="C360" s="181"/>
      <c r="D360" s="171"/>
      <c r="E360" s="172"/>
      <c r="F360" s="173"/>
      <c r="G360" s="174"/>
      <c r="H360" s="175"/>
      <c r="I360" s="174"/>
      <c r="J360" s="176"/>
      <c r="K360" s="177"/>
      <c r="L360" s="178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</row>
    <row r="361">
      <c r="A361" s="179"/>
      <c r="B361" s="180"/>
      <c r="C361" s="181"/>
      <c r="D361" s="171"/>
      <c r="E361" s="172"/>
      <c r="F361" s="173"/>
      <c r="G361" s="174"/>
      <c r="H361" s="175"/>
      <c r="I361" s="174"/>
      <c r="J361" s="176"/>
      <c r="K361" s="177"/>
      <c r="L361" s="178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</row>
    <row r="362">
      <c r="A362" s="179"/>
      <c r="B362" s="180"/>
      <c r="C362" s="181"/>
      <c r="D362" s="171"/>
      <c r="E362" s="172"/>
      <c r="F362" s="173"/>
      <c r="G362" s="174"/>
      <c r="H362" s="175"/>
      <c r="I362" s="174"/>
      <c r="J362" s="176"/>
      <c r="K362" s="177"/>
      <c r="L362" s="178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</row>
    <row r="363">
      <c r="A363" s="179"/>
      <c r="B363" s="180"/>
      <c r="C363" s="181"/>
      <c r="D363" s="171"/>
      <c r="E363" s="172"/>
      <c r="F363" s="173"/>
      <c r="G363" s="174"/>
      <c r="H363" s="175"/>
      <c r="I363" s="174"/>
      <c r="J363" s="176"/>
      <c r="K363" s="177"/>
      <c r="L363" s="178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</row>
    <row r="364">
      <c r="A364" s="179"/>
      <c r="B364" s="180"/>
      <c r="C364" s="181"/>
      <c r="D364" s="171"/>
      <c r="E364" s="172"/>
      <c r="F364" s="173"/>
      <c r="G364" s="174"/>
      <c r="H364" s="175"/>
      <c r="I364" s="174"/>
      <c r="J364" s="176"/>
      <c r="K364" s="177"/>
      <c r="L364" s="178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</row>
    <row r="365">
      <c r="A365" s="179"/>
      <c r="B365" s="180"/>
      <c r="C365" s="181"/>
      <c r="D365" s="171"/>
      <c r="E365" s="172"/>
      <c r="F365" s="173"/>
      <c r="G365" s="174"/>
      <c r="H365" s="175"/>
      <c r="I365" s="174"/>
      <c r="J365" s="176"/>
      <c r="K365" s="177"/>
      <c r="L365" s="178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</row>
    <row r="366">
      <c r="A366" s="179"/>
      <c r="B366" s="180"/>
      <c r="C366" s="181"/>
      <c r="D366" s="171"/>
      <c r="E366" s="172"/>
      <c r="F366" s="173"/>
      <c r="G366" s="174"/>
      <c r="H366" s="175"/>
      <c r="I366" s="174"/>
      <c r="J366" s="176"/>
      <c r="K366" s="177"/>
      <c r="L366" s="178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</row>
    <row r="367">
      <c r="A367" s="179"/>
      <c r="B367" s="180"/>
      <c r="C367" s="181"/>
      <c r="D367" s="171"/>
      <c r="E367" s="172"/>
      <c r="F367" s="173"/>
      <c r="G367" s="174"/>
      <c r="H367" s="175"/>
      <c r="I367" s="174"/>
      <c r="J367" s="176"/>
      <c r="K367" s="177"/>
      <c r="L367" s="178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</row>
    <row r="368">
      <c r="A368" s="179"/>
      <c r="B368" s="180"/>
      <c r="C368" s="181"/>
      <c r="D368" s="171"/>
      <c r="E368" s="172"/>
      <c r="F368" s="173"/>
      <c r="G368" s="174"/>
      <c r="H368" s="175"/>
      <c r="I368" s="174"/>
      <c r="J368" s="176"/>
      <c r="K368" s="177"/>
      <c r="L368" s="178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</row>
    <row r="369">
      <c r="A369" s="179"/>
      <c r="B369" s="180"/>
      <c r="C369" s="181"/>
      <c r="D369" s="171"/>
      <c r="E369" s="172"/>
      <c r="F369" s="173"/>
      <c r="G369" s="174"/>
      <c r="H369" s="175"/>
      <c r="I369" s="174"/>
      <c r="J369" s="176"/>
      <c r="K369" s="177"/>
      <c r="L369" s="178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</row>
    <row r="370">
      <c r="A370" s="179"/>
      <c r="B370" s="180"/>
      <c r="C370" s="181"/>
      <c r="D370" s="171"/>
      <c r="E370" s="172"/>
      <c r="F370" s="173"/>
      <c r="G370" s="174"/>
      <c r="H370" s="175"/>
      <c r="I370" s="174"/>
      <c r="J370" s="176"/>
      <c r="K370" s="177"/>
      <c r="L370" s="178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</row>
    <row r="371">
      <c r="A371" s="179"/>
      <c r="B371" s="180"/>
      <c r="C371" s="181"/>
      <c r="D371" s="171"/>
      <c r="E371" s="172"/>
      <c r="F371" s="173"/>
      <c r="G371" s="174"/>
      <c r="H371" s="175"/>
      <c r="I371" s="174"/>
      <c r="J371" s="176"/>
      <c r="K371" s="177"/>
      <c r="L371" s="178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</row>
    <row r="372">
      <c r="A372" s="179"/>
      <c r="B372" s="180"/>
      <c r="C372" s="181"/>
      <c r="D372" s="171"/>
      <c r="E372" s="172"/>
      <c r="F372" s="173"/>
      <c r="G372" s="174"/>
      <c r="H372" s="175"/>
      <c r="I372" s="174"/>
      <c r="J372" s="176"/>
      <c r="K372" s="177"/>
      <c r="L372" s="178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</row>
    <row r="373">
      <c r="A373" s="179"/>
      <c r="B373" s="180"/>
      <c r="C373" s="181"/>
      <c r="D373" s="171"/>
      <c r="E373" s="172"/>
      <c r="F373" s="173"/>
      <c r="G373" s="174"/>
      <c r="H373" s="175"/>
      <c r="I373" s="174"/>
      <c r="J373" s="176"/>
      <c r="K373" s="177"/>
      <c r="L373" s="178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</row>
    <row r="374">
      <c r="A374" s="179"/>
      <c r="B374" s="180"/>
      <c r="C374" s="181"/>
      <c r="D374" s="171"/>
      <c r="E374" s="172"/>
      <c r="F374" s="173"/>
      <c r="G374" s="174"/>
      <c r="H374" s="175"/>
      <c r="I374" s="174"/>
      <c r="J374" s="176"/>
      <c r="K374" s="177"/>
      <c r="L374" s="178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</row>
    <row r="375">
      <c r="A375" s="179"/>
      <c r="B375" s="180"/>
      <c r="C375" s="181"/>
      <c r="D375" s="171"/>
      <c r="E375" s="172"/>
      <c r="F375" s="173"/>
      <c r="G375" s="174"/>
      <c r="H375" s="175"/>
      <c r="I375" s="174"/>
      <c r="J375" s="176"/>
      <c r="K375" s="177"/>
      <c r="L375" s="178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</row>
    <row r="376">
      <c r="A376" s="179"/>
      <c r="B376" s="180"/>
      <c r="C376" s="181"/>
      <c r="D376" s="171"/>
      <c r="E376" s="172"/>
      <c r="F376" s="173"/>
      <c r="G376" s="174"/>
      <c r="H376" s="175"/>
      <c r="I376" s="174"/>
      <c r="J376" s="176"/>
      <c r="K376" s="177"/>
      <c r="L376" s="178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</row>
    <row r="377">
      <c r="A377" s="179"/>
      <c r="B377" s="180"/>
      <c r="C377" s="181"/>
      <c r="D377" s="171"/>
      <c r="E377" s="172"/>
      <c r="F377" s="173"/>
      <c r="G377" s="174"/>
      <c r="H377" s="175"/>
      <c r="I377" s="174"/>
      <c r="J377" s="176"/>
      <c r="K377" s="177"/>
      <c r="L377" s="178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</row>
    <row r="378">
      <c r="A378" s="179"/>
      <c r="B378" s="180"/>
      <c r="C378" s="181"/>
      <c r="D378" s="171"/>
      <c r="E378" s="172"/>
      <c r="F378" s="173"/>
      <c r="G378" s="174"/>
      <c r="H378" s="175"/>
      <c r="I378" s="174"/>
      <c r="J378" s="176"/>
      <c r="K378" s="177"/>
      <c r="L378" s="178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</row>
    <row r="379">
      <c r="A379" s="179"/>
      <c r="B379" s="180"/>
      <c r="C379" s="181"/>
      <c r="D379" s="171"/>
      <c r="E379" s="172"/>
      <c r="F379" s="173"/>
      <c r="G379" s="174"/>
      <c r="H379" s="175"/>
      <c r="I379" s="174"/>
      <c r="J379" s="176"/>
      <c r="K379" s="177"/>
      <c r="L379" s="178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</row>
    <row r="380">
      <c r="A380" s="179"/>
      <c r="B380" s="180"/>
      <c r="C380" s="181"/>
      <c r="D380" s="171"/>
      <c r="E380" s="172"/>
      <c r="F380" s="173"/>
      <c r="G380" s="174"/>
      <c r="H380" s="175"/>
      <c r="I380" s="174"/>
      <c r="J380" s="176"/>
      <c r="K380" s="177"/>
      <c r="L380" s="178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</row>
    <row r="381">
      <c r="A381" s="179"/>
      <c r="B381" s="180"/>
      <c r="C381" s="181"/>
      <c r="D381" s="171"/>
      <c r="E381" s="172"/>
      <c r="F381" s="173"/>
      <c r="G381" s="174"/>
      <c r="H381" s="175"/>
      <c r="I381" s="174"/>
      <c r="J381" s="176"/>
      <c r="K381" s="177"/>
      <c r="L381" s="178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</row>
    <row r="382">
      <c r="A382" s="179"/>
      <c r="B382" s="180"/>
      <c r="C382" s="181"/>
      <c r="D382" s="171"/>
      <c r="E382" s="172"/>
      <c r="F382" s="173"/>
      <c r="G382" s="174"/>
      <c r="H382" s="175"/>
      <c r="I382" s="174"/>
      <c r="J382" s="176"/>
      <c r="K382" s="177"/>
      <c r="L382" s="178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</row>
    <row r="383">
      <c r="A383" s="179"/>
      <c r="B383" s="180"/>
      <c r="C383" s="181"/>
      <c r="D383" s="171"/>
      <c r="E383" s="172"/>
      <c r="F383" s="173"/>
      <c r="G383" s="174"/>
      <c r="H383" s="175"/>
      <c r="I383" s="174"/>
      <c r="J383" s="176"/>
      <c r="K383" s="177"/>
      <c r="L383" s="178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</row>
    <row r="384">
      <c r="A384" s="179"/>
      <c r="B384" s="180"/>
      <c r="C384" s="181"/>
      <c r="D384" s="171"/>
      <c r="E384" s="172"/>
      <c r="F384" s="173"/>
      <c r="G384" s="174"/>
      <c r="H384" s="175"/>
      <c r="I384" s="174"/>
      <c r="J384" s="176"/>
      <c r="K384" s="177"/>
      <c r="L384" s="178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</row>
    <row r="385">
      <c r="A385" s="179"/>
      <c r="B385" s="180"/>
      <c r="C385" s="181"/>
      <c r="D385" s="171"/>
      <c r="E385" s="172"/>
      <c r="F385" s="173"/>
      <c r="G385" s="174"/>
      <c r="H385" s="175"/>
      <c r="I385" s="174"/>
      <c r="J385" s="176"/>
      <c r="K385" s="177"/>
      <c r="L385" s="178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</row>
    <row r="386">
      <c r="A386" s="179"/>
      <c r="B386" s="180"/>
      <c r="C386" s="181"/>
      <c r="D386" s="171"/>
      <c r="E386" s="172"/>
      <c r="F386" s="173"/>
      <c r="G386" s="174"/>
      <c r="H386" s="175"/>
      <c r="I386" s="174"/>
      <c r="J386" s="176"/>
      <c r="K386" s="177"/>
      <c r="L386" s="178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</row>
    <row r="387">
      <c r="A387" s="179"/>
      <c r="B387" s="180"/>
      <c r="C387" s="181"/>
      <c r="D387" s="171"/>
      <c r="E387" s="172"/>
      <c r="F387" s="173"/>
      <c r="G387" s="174"/>
      <c r="H387" s="175"/>
      <c r="I387" s="174"/>
      <c r="J387" s="176"/>
      <c r="K387" s="177"/>
      <c r="L387" s="178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</row>
    <row r="388">
      <c r="A388" s="179"/>
      <c r="B388" s="180"/>
      <c r="C388" s="181"/>
      <c r="D388" s="171"/>
      <c r="E388" s="172"/>
      <c r="F388" s="173"/>
      <c r="G388" s="174"/>
      <c r="H388" s="175"/>
      <c r="I388" s="174"/>
      <c r="J388" s="176"/>
      <c r="K388" s="177"/>
      <c r="L388" s="178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</row>
    <row r="389">
      <c r="A389" s="179"/>
      <c r="B389" s="180"/>
      <c r="C389" s="181"/>
      <c r="D389" s="171"/>
      <c r="E389" s="172"/>
      <c r="F389" s="173"/>
      <c r="G389" s="174"/>
      <c r="H389" s="175"/>
      <c r="I389" s="174"/>
      <c r="J389" s="176"/>
      <c r="K389" s="177"/>
      <c r="L389" s="178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</row>
    <row r="390">
      <c r="A390" s="179"/>
      <c r="B390" s="180"/>
      <c r="C390" s="181"/>
      <c r="D390" s="171"/>
      <c r="E390" s="172"/>
      <c r="F390" s="173"/>
      <c r="G390" s="174"/>
      <c r="H390" s="175"/>
      <c r="I390" s="174"/>
      <c r="J390" s="176"/>
      <c r="K390" s="177"/>
      <c r="L390" s="178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</row>
    <row r="391">
      <c r="A391" s="179"/>
      <c r="B391" s="180"/>
      <c r="C391" s="181"/>
      <c r="D391" s="171"/>
      <c r="E391" s="172"/>
      <c r="F391" s="173"/>
      <c r="G391" s="174"/>
      <c r="H391" s="175"/>
      <c r="I391" s="174"/>
      <c r="J391" s="176"/>
      <c r="K391" s="177"/>
      <c r="L391" s="178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</row>
    <row r="392">
      <c r="A392" s="179"/>
      <c r="B392" s="180"/>
      <c r="C392" s="181"/>
      <c r="D392" s="171"/>
      <c r="E392" s="172"/>
      <c r="F392" s="173"/>
      <c r="G392" s="174"/>
      <c r="H392" s="175"/>
      <c r="I392" s="174"/>
      <c r="J392" s="176"/>
      <c r="K392" s="177"/>
      <c r="L392" s="178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</row>
    <row r="393">
      <c r="A393" s="179"/>
      <c r="B393" s="180"/>
      <c r="C393" s="181"/>
      <c r="D393" s="171"/>
      <c r="E393" s="172"/>
      <c r="F393" s="173"/>
      <c r="G393" s="174"/>
      <c r="H393" s="175"/>
      <c r="I393" s="174"/>
      <c r="J393" s="176"/>
      <c r="K393" s="177"/>
      <c r="L393" s="178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</row>
    <row r="394">
      <c r="A394" s="179"/>
      <c r="B394" s="180"/>
      <c r="C394" s="181"/>
      <c r="D394" s="171"/>
      <c r="E394" s="172"/>
      <c r="F394" s="173"/>
      <c r="G394" s="174"/>
      <c r="H394" s="175"/>
      <c r="I394" s="174"/>
      <c r="J394" s="176"/>
      <c r="K394" s="177"/>
      <c r="L394" s="178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</row>
    <row r="395">
      <c r="A395" s="179"/>
      <c r="B395" s="180"/>
      <c r="C395" s="181"/>
      <c r="D395" s="171"/>
      <c r="E395" s="172"/>
      <c r="F395" s="173"/>
      <c r="G395" s="174"/>
      <c r="H395" s="175"/>
      <c r="I395" s="174"/>
      <c r="J395" s="176"/>
      <c r="K395" s="177"/>
      <c r="L395" s="178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</row>
    <row r="396">
      <c r="A396" s="179"/>
      <c r="B396" s="180"/>
      <c r="C396" s="181"/>
      <c r="D396" s="171"/>
      <c r="E396" s="172"/>
      <c r="F396" s="173"/>
      <c r="G396" s="174"/>
      <c r="H396" s="175"/>
      <c r="I396" s="174"/>
      <c r="J396" s="176"/>
      <c r="K396" s="177"/>
      <c r="L396" s="178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</row>
    <row r="397">
      <c r="A397" s="179"/>
      <c r="B397" s="180"/>
      <c r="C397" s="181"/>
      <c r="D397" s="171"/>
      <c r="E397" s="172"/>
      <c r="F397" s="173"/>
      <c r="G397" s="174"/>
      <c r="H397" s="175"/>
      <c r="I397" s="174"/>
      <c r="J397" s="176"/>
      <c r="K397" s="177"/>
      <c r="L397" s="178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</row>
    <row r="398">
      <c r="A398" s="179"/>
      <c r="B398" s="180"/>
      <c r="C398" s="181"/>
      <c r="D398" s="171"/>
      <c r="E398" s="172"/>
      <c r="F398" s="173"/>
      <c r="G398" s="174"/>
      <c r="H398" s="175"/>
      <c r="I398" s="174"/>
      <c r="J398" s="176"/>
      <c r="K398" s="177"/>
      <c r="L398" s="178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</row>
    <row r="399">
      <c r="A399" s="179"/>
      <c r="B399" s="180"/>
      <c r="C399" s="181"/>
      <c r="D399" s="171"/>
      <c r="E399" s="172"/>
      <c r="F399" s="173"/>
      <c r="G399" s="174"/>
      <c r="H399" s="175"/>
      <c r="I399" s="174"/>
      <c r="J399" s="176"/>
      <c r="K399" s="177"/>
      <c r="L399" s="178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</row>
    <row r="400">
      <c r="A400" s="179"/>
      <c r="B400" s="180"/>
      <c r="C400" s="181"/>
      <c r="D400" s="171"/>
      <c r="E400" s="172"/>
      <c r="F400" s="173"/>
      <c r="G400" s="174"/>
      <c r="H400" s="175"/>
      <c r="I400" s="174"/>
      <c r="J400" s="176"/>
      <c r="K400" s="177"/>
      <c r="L400" s="178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</row>
    <row r="401">
      <c r="A401" s="179"/>
      <c r="B401" s="180"/>
      <c r="C401" s="181"/>
      <c r="D401" s="171"/>
      <c r="E401" s="172"/>
      <c r="F401" s="173"/>
      <c r="G401" s="174"/>
      <c r="H401" s="175"/>
      <c r="I401" s="174"/>
      <c r="J401" s="176"/>
      <c r="K401" s="177"/>
      <c r="L401" s="178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</row>
    <row r="402">
      <c r="A402" s="179"/>
      <c r="B402" s="180"/>
      <c r="C402" s="181"/>
      <c r="D402" s="171"/>
      <c r="E402" s="172"/>
      <c r="F402" s="173"/>
      <c r="G402" s="174"/>
      <c r="H402" s="175"/>
      <c r="I402" s="174"/>
      <c r="J402" s="176"/>
      <c r="K402" s="177"/>
      <c r="L402" s="178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</row>
    <row r="403">
      <c r="A403" s="179"/>
      <c r="B403" s="180"/>
      <c r="C403" s="181"/>
      <c r="D403" s="171"/>
      <c r="E403" s="172"/>
      <c r="F403" s="173"/>
      <c r="G403" s="174"/>
      <c r="H403" s="175"/>
      <c r="I403" s="174"/>
      <c r="J403" s="176"/>
      <c r="K403" s="177"/>
      <c r="L403" s="178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</row>
    <row r="404">
      <c r="A404" s="179"/>
      <c r="B404" s="180"/>
      <c r="C404" s="181"/>
      <c r="D404" s="171"/>
      <c r="E404" s="172"/>
      <c r="F404" s="173"/>
      <c r="G404" s="174"/>
      <c r="H404" s="175"/>
      <c r="I404" s="174"/>
      <c r="J404" s="176"/>
      <c r="K404" s="177"/>
      <c r="L404" s="178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  <c r="AB404" s="87"/>
    </row>
    <row r="405">
      <c r="A405" s="179"/>
      <c r="B405" s="180"/>
      <c r="C405" s="181"/>
      <c r="D405" s="171"/>
      <c r="E405" s="172"/>
      <c r="F405" s="173"/>
      <c r="G405" s="174"/>
      <c r="H405" s="175"/>
      <c r="I405" s="174"/>
      <c r="J405" s="176"/>
      <c r="K405" s="177"/>
      <c r="L405" s="178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  <c r="AB405" s="87"/>
    </row>
    <row r="406">
      <c r="A406" s="179"/>
      <c r="B406" s="180"/>
      <c r="C406" s="181"/>
      <c r="D406" s="171"/>
      <c r="E406" s="172"/>
      <c r="F406" s="173"/>
      <c r="G406" s="174"/>
      <c r="H406" s="175"/>
      <c r="I406" s="174"/>
      <c r="J406" s="176"/>
      <c r="K406" s="177"/>
      <c r="L406" s="178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  <c r="AB406" s="87"/>
    </row>
    <row r="407">
      <c r="A407" s="179"/>
      <c r="B407" s="180"/>
      <c r="C407" s="181"/>
      <c r="D407" s="171"/>
      <c r="E407" s="172"/>
      <c r="F407" s="173"/>
      <c r="G407" s="174"/>
      <c r="H407" s="175"/>
      <c r="I407" s="174"/>
      <c r="J407" s="176"/>
      <c r="K407" s="177"/>
      <c r="L407" s="178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</row>
    <row r="408">
      <c r="A408" s="179"/>
      <c r="B408" s="180"/>
      <c r="C408" s="181"/>
      <c r="D408" s="171"/>
      <c r="E408" s="172"/>
      <c r="F408" s="173"/>
      <c r="G408" s="174"/>
      <c r="H408" s="175"/>
      <c r="I408" s="174"/>
      <c r="J408" s="176"/>
      <c r="K408" s="177"/>
      <c r="L408" s="178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  <c r="AB408" s="87"/>
    </row>
    <row r="409">
      <c r="A409" s="179"/>
      <c r="B409" s="180"/>
      <c r="C409" s="181"/>
      <c r="D409" s="171"/>
      <c r="E409" s="172"/>
      <c r="F409" s="173"/>
      <c r="G409" s="174"/>
      <c r="H409" s="175"/>
      <c r="I409" s="174"/>
      <c r="J409" s="176"/>
      <c r="K409" s="177"/>
      <c r="L409" s="178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  <c r="AB409" s="87"/>
    </row>
    <row r="410">
      <c r="A410" s="179"/>
      <c r="B410" s="180"/>
      <c r="C410" s="181"/>
      <c r="D410" s="171"/>
      <c r="E410" s="172"/>
      <c r="F410" s="173"/>
      <c r="G410" s="174"/>
      <c r="H410" s="175"/>
      <c r="I410" s="174"/>
      <c r="J410" s="176"/>
      <c r="K410" s="177"/>
      <c r="L410" s="178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</row>
    <row r="411">
      <c r="A411" s="179"/>
      <c r="B411" s="180"/>
      <c r="C411" s="181"/>
      <c r="D411" s="171"/>
      <c r="E411" s="172"/>
      <c r="F411" s="173"/>
      <c r="G411" s="174"/>
      <c r="H411" s="175"/>
      <c r="I411" s="174"/>
      <c r="J411" s="176"/>
      <c r="K411" s="177"/>
      <c r="L411" s="178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</row>
    <row r="412">
      <c r="A412" s="179"/>
      <c r="B412" s="180"/>
      <c r="C412" s="181"/>
      <c r="D412" s="171"/>
      <c r="E412" s="172"/>
      <c r="F412" s="173"/>
      <c r="G412" s="174"/>
      <c r="H412" s="175"/>
      <c r="I412" s="174"/>
      <c r="J412" s="176"/>
      <c r="K412" s="177"/>
      <c r="L412" s="178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</row>
    <row r="413">
      <c r="A413" s="179"/>
      <c r="B413" s="180"/>
      <c r="C413" s="181"/>
      <c r="D413" s="171"/>
      <c r="E413" s="172"/>
      <c r="F413" s="173"/>
      <c r="G413" s="174"/>
      <c r="H413" s="175"/>
      <c r="I413" s="174"/>
      <c r="J413" s="176"/>
      <c r="K413" s="177"/>
      <c r="L413" s="178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</row>
    <row r="414">
      <c r="A414" s="179"/>
      <c r="B414" s="180"/>
      <c r="C414" s="181"/>
      <c r="D414" s="171"/>
      <c r="E414" s="172"/>
      <c r="F414" s="173"/>
      <c r="G414" s="174"/>
      <c r="H414" s="175"/>
      <c r="I414" s="174"/>
      <c r="J414" s="176"/>
      <c r="K414" s="177"/>
      <c r="L414" s="178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</row>
    <row r="415">
      <c r="A415" s="179"/>
      <c r="B415" s="180"/>
      <c r="C415" s="181"/>
      <c r="D415" s="171"/>
      <c r="E415" s="172"/>
      <c r="F415" s="173"/>
      <c r="G415" s="174"/>
      <c r="H415" s="175"/>
      <c r="I415" s="174"/>
      <c r="J415" s="176"/>
      <c r="K415" s="177"/>
      <c r="L415" s="178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</row>
    <row r="416">
      <c r="A416" s="179"/>
      <c r="B416" s="180"/>
      <c r="C416" s="181"/>
      <c r="D416" s="171"/>
      <c r="E416" s="172"/>
      <c r="F416" s="173"/>
      <c r="G416" s="174"/>
      <c r="H416" s="175"/>
      <c r="I416" s="174"/>
      <c r="J416" s="176"/>
      <c r="K416" s="177"/>
      <c r="L416" s="178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</row>
    <row r="417">
      <c r="A417" s="179"/>
      <c r="B417" s="180"/>
      <c r="C417" s="181"/>
      <c r="D417" s="171"/>
      <c r="E417" s="172"/>
      <c r="F417" s="173"/>
      <c r="G417" s="174"/>
      <c r="H417" s="175"/>
      <c r="I417" s="174"/>
      <c r="J417" s="176"/>
      <c r="K417" s="177"/>
      <c r="L417" s="178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</row>
    <row r="418">
      <c r="A418" s="179"/>
      <c r="B418" s="180"/>
      <c r="C418" s="181"/>
      <c r="D418" s="171"/>
      <c r="E418" s="172"/>
      <c r="F418" s="173"/>
      <c r="G418" s="174"/>
      <c r="H418" s="175"/>
      <c r="I418" s="174"/>
      <c r="J418" s="176"/>
      <c r="K418" s="177"/>
      <c r="L418" s="178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</row>
    <row r="419">
      <c r="A419" s="179"/>
      <c r="B419" s="180"/>
      <c r="C419" s="181"/>
      <c r="D419" s="171"/>
      <c r="E419" s="172"/>
      <c r="F419" s="173"/>
      <c r="G419" s="174"/>
      <c r="H419" s="175"/>
      <c r="I419" s="174"/>
      <c r="J419" s="176"/>
      <c r="K419" s="177"/>
      <c r="L419" s="178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</row>
    <row r="420">
      <c r="A420" s="179"/>
      <c r="B420" s="180"/>
      <c r="C420" s="181"/>
      <c r="D420" s="171"/>
      <c r="E420" s="172"/>
      <c r="F420" s="173"/>
      <c r="G420" s="174"/>
      <c r="H420" s="175"/>
      <c r="I420" s="174"/>
      <c r="J420" s="176"/>
      <c r="K420" s="177"/>
      <c r="L420" s="178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</row>
    <row r="421">
      <c r="A421" s="179"/>
      <c r="B421" s="180"/>
      <c r="C421" s="181"/>
      <c r="D421" s="171"/>
      <c r="E421" s="172"/>
      <c r="F421" s="173"/>
      <c r="G421" s="174"/>
      <c r="H421" s="175"/>
      <c r="I421" s="174"/>
      <c r="J421" s="176"/>
      <c r="K421" s="177"/>
      <c r="L421" s="178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</row>
    <row r="422">
      <c r="A422" s="179"/>
      <c r="B422" s="180"/>
      <c r="C422" s="181"/>
      <c r="D422" s="171"/>
      <c r="E422" s="172"/>
      <c r="F422" s="173"/>
      <c r="G422" s="174"/>
      <c r="H422" s="175"/>
      <c r="I422" s="174"/>
      <c r="J422" s="176"/>
      <c r="K422" s="177"/>
      <c r="L422" s="178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</row>
    <row r="423">
      <c r="A423" s="179"/>
      <c r="B423" s="180"/>
      <c r="C423" s="181"/>
      <c r="D423" s="171"/>
      <c r="E423" s="172"/>
      <c r="F423" s="173"/>
      <c r="G423" s="174"/>
      <c r="H423" s="175"/>
      <c r="I423" s="174"/>
      <c r="J423" s="176"/>
      <c r="K423" s="177"/>
      <c r="L423" s="178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</row>
    <row r="424">
      <c r="A424" s="179"/>
      <c r="B424" s="180"/>
      <c r="C424" s="181"/>
      <c r="D424" s="171"/>
      <c r="E424" s="172"/>
      <c r="F424" s="173"/>
      <c r="G424" s="174"/>
      <c r="H424" s="175"/>
      <c r="I424" s="174"/>
      <c r="J424" s="176"/>
      <c r="K424" s="177"/>
      <c r="L424" s="178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</row>
    <row r="425">
      <c r="A425" s="179"/>
      <c r="B425" s="180"/>
      <c r="C425" s="181"/>
      <c r="D425" s="171"/>
      <c r="E425" s="172"/>
      <c r="F425" s="173"/>
      <c r="G425" s="174"/>
      <c r="H425" s="175"/>
      <c r="I425" s="174"/>
      <c r="J425" s="176"/>
      <c r="K425" s="177"/>
      <c r="L425" s="178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</row>
    <row r="426">
      <c r="A426" s="179"/>
      <c r="B426" s="180"/>
      <c r="C426" s="181"/>
      <c r="D426" s="171"/>
      <c r="E426" s="172"/>
      <c r="F426" s="173"/>
      <c r="G426" s="174"/>
      <c r="H426" s="175"/>
      <c r="I426" s="174"/>
      <c r="J426" s="176"/>
      <c r="K426" s="177"/>
      <c r="L426" s="178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</row>
    <row r="427">
      <c r="A427" s="179"/>
      <c r="B427" s="180"/>
      <c r="C427" s="181"/>
      <c r="D427" s="171"/>
      <c r="E427" s="172"/>
      <c r="F427" s="173"/>
      <c r="G427" s="174"/>
      <c r="H427" s="175"/>
      <c r="I427" s="174"/>
      <c r="J427" s="176"/>
      <c r="K427" s="177"/>
      <c r="L427" s="178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</row>
    <row r="428">
      <c r="A428" s="179"/>
      <c r="B428" s="180"/>
      <c r="C428" s="181"/>
      <c r="D428" s="171"/>
      <c r="E428" s="172"/>
      <c r="F428" s="173"/>
      <c r="G428" s="174"/>
      <c r="H428" s="175"/>
      <c r="I428" s="174"/>
      <c r="J428" s="176"/>
      <c r="K428" s="177"/>
      <c r="L428" s="178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</row>
    <row r="429">
      <c r="A429" s="179"/>
      <c r="B429" s="180"/>
      <c r="C429" s="181"/>
      <c r="D429" s="171"/>
      <c r="E429" s="172"/>
      <c r="F429" s="173"/>
      <c r="G429" s="174"/>
      <c r="H429" s="175"/>
      <c r="I429" s="174"/>
      <c r="J429" s="176"/>
      <c r="K429" s="177"/>
      <c r="L429" s="178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</row>
    <row r="430">
      <c r="A430" s="179"/>
      <c r="B430" s="180"/>
      <c r="C430" s="181"/>
      <c r="D430" s="171"/>
      <c r="E430" s="172"/>
      <c r="F430" s="173"/>
      <c r="G430" s="174"/>
      <c r="H430" s="175"/>
      <c r="I430" s="174"/>
      <c r="J430" s="176"/>
      <c r="K430" s="177"/>
      <c r="L430" s="178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</row>
    <row r="431">
      <c r="A431" s="179"/>
      <c r="B431" s="180"/>
      <c r="C431" s="181"/>
      <c r="D431" s="171"/>
      <c r="E431" s="172"/>
      <c r="F431" s="173"/>
      <c r="G431" s="174"/>
      <c r="H431" s="175"/>
      <c r="I431" s="174"/>
      <c r="J431" s="176"/>
      <c r="K431" s="177"/>
      <c r="L431" s="178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  <c r="AB431" s="87"/>
    </row>
    <row r="432">
      <c r="A432" s="179"/>
      <c r="B432" s="180"/>
      <c r="C432" s="181"/>
      <c r="D432" s="171"/>
      <c r="E432" s="172"/>
      <c r="F432" s="173"/>
      <c r="G432" s="174"/>
      <c r="H432" s="175"/>
      <c r="I432" s="174"/>
      <c r="J432" s="176"/>
      <c r="K432" s="177"/>
      <c r="L432" s="178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  <c r="AB432" s="87"/>
    </row>
    <row r="433">
      <c r="A433" s="179"/>
      <c r="B433" s="180"/>
      <c r="C433" s="181"/>
      <c r="D433" s="171"/>
      <c r="E433" s="172"/>
      <c r="F433" s="173"/>
      <c r="G433" s="174"/>
      <c r="H433" s="175"/>
      <c r="I433" s="174"/>
      <c r="J433" s="176"/>
      <c r="K433" s="177"/>
      <c r="L433" s="178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  <c r="AB433" s="87"/>
    </row>
    <row r="434">
      <c r="A434" s="179"/>
      <c r="B434" s="180"/>
      <c r="C434" s="181"/>
      <c r="D434" s="171"/>
      <c r="E434" s="172"/>
      <c r="F434" s="173"/>
      <c r="G434" s="174"/>
      <c r="H434" s="175"/>
      <c r="I434" s="174"/>
      <c r="J434" s="176"/>
      <c r="K434" s="177"/>
      <c r="L434" s="178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  <c r="AB434" s="87"/>
    </row>
    <row r="435">
      <c r="A435" s="179"/>
      <c r="B435" s="180"/>
      <c r="C435" s="181"/>
      <c r="D435" s="171"/>
      <c r="E435" s="172"/>
      <c r="F435" s="173"/>
      <c r="G435" s="174"/>
      <c r="H435" s="175"/>
      <c r="I435" s="174"/>
      <c r="J435" s="176"/>
      <c r="K435" s="177"/>
      <c r="L435" s="178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  <c r="AB435" s="87"/>
    </row>
    <row r="436">
      <c r="A436" s="179"/>
      <c r="B436" s="180"/>
      <c r="C436" s="181"/>
      <c r="D436" s="171"/>
      <c r="E436" s="172"/>
      <c r="F436" s="173"/>
      <c r="G436" s="174"/>
      <c r="H436" s="175"/>
      <c r="I436" s="174"/>
      <c r="J436" s="176"/>
      <c r="K436" s="177"/>
      <c r="L436" s="178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  <c r="AB436" s="87"/>
    </row>
    <row r="437">
      <c r="A437" s="179"/>
      <c r="B437" s="180"/>
      <c r="C437" s="181"/>
      <c r="D437" s="171"/>
      <c r="E437" s="172"/>
      <c r="F437" s="173"/>
      <c r="G437" s="174"/>
      <c r="H437" s="175"/>
      <c r="I437" s="174"/>
      <c r="J437" s="176"/>
      <c r="K437" s="177"/>
      <c r="L437" s="178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  <c r="AB437" s="87"/>
    </row>
    <row r="438">
      <c r="A438" s="179"/>
      <c r="B438" s="180"/>
      <c r="C438" s="181"/>
      <c r="D438" s="171"/>
      <c r="E438" s="172"/>
      <c r="F438" s="173"/>
      <c r="G438" s="174"/>
      <c r="H438" s="175"/>
      <c r="I438" s="174"/>
      <c r="J438" s="176"/>
      <c r="K438" s="177"/>
      <c r="L438" s="178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  <c r="AB438" s="87"/>
    </row>
    <row r="439">
      <c r="A439" s="179"/>
      <c r="B439" s="180"/>
      <c r="C439" s="181"/>
      <c r="D439" s="171"/>
      <c r="E439" s="172"/>
      <c r="F439" s="173"/>
      <c r="G439" s="174"/>
      <c r="H439" s="175"/>
      <c r="I439" s="174"/>
      <c r="J439" s="176"/>
      <c r="K439" s="177"/>
      <c r="L439" s="178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  <c r="AB439" s="87"/>
    </row>
    <row r="440">
      <c r="A440" s="179"/>
      <c r="B440" s="180"/>
      <c r="C440" s="181"/>
      <c r="D440" s="171"/>
      <c r="E440" s="172"/>
      <c r="F440" s="173"/>
      <c r="G440" s="174"/>
      <c r="H440" s="175"/>
      <c r="I440" s="174"/>
      <c r="J440" s="176"/>
      <c r="K440" s="177"/>
      <c r="L440" s="178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  <c r="AB440" s="87"/>
    </row>
    <row r="441">
      <c r="A441" s="179"/>
      <c r="B441" s="180"/>
      <c r="C441" s="181"/>
      <c r="D441" s="171"/>
      <c r="E441" s="172"/>
      <c r="F441" s="173"/>
      <c r="G441" s="174"/>
      <c r="H441" s="175"/>
      <c r="I441" s="174"/>
      <c r="J441" s="176"/>
      <c r="K441" s="177"/>
      <c r="L441" s="178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  <c r="AB441" s="87"/>
    </row>
    <row r="442">
      <c r="A442" s="179"/>
      <c r="B442" s="180"/>
      <c r="C442" s="181"/>
      <c r="D442" s="171"/>
      <c r="E442" s="172"/>
      <c r="F442" s="173"/>
      <c r="G442" s="174"/>
      <c r="H442" s="175"/>
      <c r="I442" s="174"/>
      <c r="J442" s="176"/>
      <c r="K442" s="177"/>
      <c r="L442" s="178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  <c r="AB442" s="87"/>
    </row>
    <row r="443">
      <c r="A443" s="179"/>
      <c r="B443" s="180"/>
      <c r="C443" s="181"/>
      <c r="D443" s="171"/>
      <c r="E443" s="172"/>
      <c r="F443" s="173"/>
      <c r="G443" s="174"/>
      <c r="H443" s="175"/>
      <c r="I443" s="174"/>
      <c r="J443" s="176"/>
      <c r="K443" s="177"/>
      <c r="L443" s="178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  <c r="AB443" s="87"/>
    </row>
    <row r="444">
      <c r="A444" s="179"/>
      <c r="B444" s="180"/>
      <c r="C444" s="181"/>
      <c r="D444" s="171"/>
      <c r="E444" s="172"/>
      <c r="F444" s="173"/>
      <c r="G444" s="174"/>
      <c r="H444" s="175"/>
      <c r="I444" s="174"/>
      <c r="J444" s="176"/>
      <c r="K444" s="177"/>
      <c r="L444" s="178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  <c r="AB444" s="87"/>
    </row>
    <row r="445">
      <c r="A445" s="179"/>
      <c r="B445" s="180"/>
      <c r="C445" s="181"/>
      <c r="D445" s="171"/>
      <c r="E445" s="172"/>
      <c r="F445" s="173"/>
      <c r="G445" s="174"/>
      <c r="H445" s="175"/>
      <c r="I445" s="174"/>
      <c r="J445" s="176"/>
      <c r="K445" s="177"/>
      <c r="L445" s="178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  <c r="AB445" s="87"/>
    </row>
    <row r="446">
      <c r="A446" s="179"/>
      <c r="B446" s="180"/>
      <c r="C446" s="181"/>
      <c r="D446" s="171"/>
      <c r="E446" s="172"/>
      <c r="F446" s="173"/>
      <c r="G446" s="174"/>
      <c r="H446" s="175"/>
      <c r="I446" s="174"/>
      <c r="J446" s="176"/>
      <c r="K446" s="177"/>
      <c r="L446" s="178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  <c r="AB446" s="87"/>
    </row>
    <row r="447">
      <c r="A447" s="179"/>
      <c r="B447" s="180"/>
      <c r="C447" s="181"/>
      <c r="D447" s="171"/>
      <c r="E447" s="172"/>
      <c r="F447" s="173"/>
      <c r="G447" s="174"/>
      <c r="H447" s="175"/>
      <c r="I447" s="174"/>
      <c r="J447" s="176"/>
      <c r="K447" s="177"/>
      <c r="L447" s="178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  <c r="AB447" s="87"/>
    </row>
    <row r="448">
      <c r="A448" s="179"/>
      <c r="B448" s="180"/>
      <c r="C448" s="181"/>
      <c r="D448" s="171"/>
      <c r="E448" s="172"/>
      <c r="F448" s="173"/>
      <c r="G448" s="174"/>
      <c r="H448" s="175"/>
      <c r="I448" s="174"/>
      <c r="J448" s="176"/>
      <c r="K448" s="177"/>
      <c r="L448" s="178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  <c r="AB448" s="87"/>
    </row>
    <row r="449">
      <c r="A449" s="179"/>
      <c r="B449" s="180"/>
      <c r="C449" s="181"/>
      <c r="D449" s="171"/>
      <c r="E449" s="172"/>
      <c r="F449" s="173"/>
      <c r="G449" s="174"/>
      <c r="H449" s="175"/>
      <c r="I449" s="174"/>
      <c r="J449" s="176"/>
      <c r="K449" s="177"/>
      <c r="L449" s="178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  <c r="AB449" s="87"/>
    </row>
    <row r="450">
      <c r="A450" s="179"/>
      <c r="B450" s="180"/>
      <c r="C450" s="181"/>
      <c r="D450" s="171"/>
      <c r="E450" s="172"/>
      <c r="F450" s="173"/>
      <c r="G450" s="174"/>
      <c r="H450" s="175"/>
      <c r="I450" s="174"/>
      <c r="J450" s="176"/>
      <c r="K450" s="177"/>
      <c r="L450" s="178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  <c r="AB450" s="87"/>
    </row>
    <row r="451">
      <c r="A451" s="179"/>
      <c r="B451" s="180"/>
      <c r="C451" s="181"/>
      <c r="D451" s="171"/>
      <c r="E451" s="172"/>
      <c r="F451" s="173"/>
      <c r="G451" s="174"/>
      <c r="H451" s="175"/>
      <c r="I451" s="174"/>
      <c r="J451" s="176"/>
      <c r="K451" s="177"/>
      <c r="L451" s="178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</row>
    <row r="452">
      <c r="A452" s="179"/>
      <c r="B452" s="180"/>
      <c r="C452" s="181"/>
      <c r="D452" s="171"/>
      <c r="E452" s="172"/>
      <c r="F452" s="173"/>
      <c r="G452" s="174"/>
      <c r="H452" s="175"/>
      <c r="I452" s="174"/>
      <c r="J452" s="176"/>
      <c r="K452" s="177"/>
      <c r="L452" s="178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  <c r="AB452" s="87"/>
    </row>
    <row r="453">
      <c r="A453" s="179"/>
      <c r="B453" s="180"/>
      <c r="C453" s="181"/>
      <c r="D453" s="171"/>
      <c r="E453" s="172"/>
      <c r="F453" s="173"/>
      <c r="G453" s="174"/>
      <c r="H453" s="175"/>
      <c r="I453" s="174"/>
      <c r="J453" s="176"/>
      <c r="K453" s="177"/>
      <c r="L453" s="178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  <c r="AB453" s="87"/>
    </row>
    <row r="454">
      <c r="A454" s="179"/>
      <c r="B454" s="180"/>
      <c r="C454" s="181"/>
      <c r="D454" s="171"/>
      <c r="E454" s="172"/>
      <c r="F454" s="173"/>
      <c r="G454" s="174"/>
      <c r="H454" s="175"/>
      <c r="I454" s="174"/>
      <c r="J454" s="176"/>
      <c r="K454" s="177"/>
      <c r="L454" s="178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  <c r="AB454" s="87"/>
    </row>
    <row r="455">
      <c r="A455" s="179"/>
      <c r="B455" s="180"/>
      <c r="C455" s="181"/>
      <c r="D455" s="171"/>
      <c r="E455" s="172"/>
      <c r="F455" s="173"/>
      <c r="G455" s="174"/>
      <c r="H455" s="175"/>
      <c r="I455" s="174"/>
      <c r="J455" s="176"/>
      <c r="K455" s="177"/>
      <c r="L455" s="178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  <c r="AB455" s="87"/>
    </row>
    <row r="456">
      <c r="A456" s="179"/>
      <c r="B456" s="180"/>
      <c r="C456" s="181"/>
      <c r="D456" s="171"/>
      <c r="E456" s="172"/>
      <c r="F456" s="173"/>
      <c r="G456" s="174"/>
      <c r="H456" s="175"/>
      <c r="I456" s="174"/>
      <c r="J456" s="176"/>
      <c r="K456" s="177"/>
      <c r="L456" s="178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  <c r="AB456" s="87"/>
    </row>
    <row r="457">
      <c r="A457" s="179"/>
      <c r="B457" s="180"/>
      <c r="C457" s="181"/>
      <c r="D457" s="171"/>
      <c r="E457" s="172"/>
      <c r="F457" s="173"/>
      <c r="G457" s="174"/>
      <c r="H457" s="175"/>
      <c r="I457" s="174"/>
      <c r="J457" s="176"/>
      <c r="K457" s="177"/>
      <c r="L457" s="178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  <c r="AB457" s="87"/>
    </row>
    <row r="458">
      <c r="A458" s="179"/>
      <c r="B458" s="180"/>
      <c r="C458" s="181"/>
      <c r="D458" s="171"/>
      <c r="E458" s="172"/>
      <c r="F458" s="173"/>
      <c r="G458" s="174"/>
      <c r="H458" s="175"/>
      <c r="I458" s="174"/>
      <c r="J458" s="176"/>
      <c r="K458" s="177"/>
      <c r="L458" s="178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  <c r="AB458" s="87"/>
    </row>
    <row r="459">
      <c r="A459" s="179"/>
      <c r="B459" s="180"/>
      <c r="C459" s="181"/>
      <c r="D459" s="171"/>
      <c r="E459" s="172"/>
      <c r="F459" s="173"/>
      <c r="G459" s="174"/>
      <c r="H459" s="175"/>
      <c r="I459" s="174"/>
      <c r="J459" s="176"/>
      <c r="K459" s="177"/>
      <c r="L459" s="178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  <c r="AB459" s="87"/>
    </row>
    <row r="460">
      <c r="A460" s="179"/>
      <c r="B460" s="180"/>
      <c r="C460" s="181"/>
      <c r="D460" s="171"/>
      <c r="E460" s="172"/>
      <c r="F460" s="173"/>
      <c r="G460" s="174"/>
      <c r="H460" s="175"/>
      <c r="I460" s="174"/>
      <c r="J460" s="176"/>
      <c r="K460" s="177"/>
      <c r="L460" s="178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  <c r="AB460" s="87"/>
    </row>
    <row r="461">
      <c r="A461" s="179"/>
      <c r="B461" s="180"/>
      <c r="C461" s="181"/>
      <c r="D461" s="171"/>
      <c r="E461" s="172"/>
      <c r="F461" s="173"/>
      <c r="G461" s="174"/>
      <c r="H461" s="175"/>
      <c r="I461" s="174"/>
      <c r="J461" s="176"/>
      <c r="K461" s="177"/>
      <c r="L461" s="178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  <c r="AB461" s="87"/>
    </row>
    <row r="462">
      <c r="A462" s="179"/>
      <c r="B462" s="180"/>
      <c r="C462" s="181"/>
      <c r="D462" s="171"/>
      <c r="E462" s="172"/>
      <c r="F462" s="173"/>
      <c r="G462" s="174"/>
      <c r="H462" s="175"/>
      <c r="I462" s="174"/>
      <c r="J462" s="176"/>
      <c r="K462" s="177"/>
      <c r="L462" s="178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  <c r="AB462" s="87"/>
    </row>
    <row r="463">
      <c r="A463" s="179"/>
      <c r="B463" s="180"/>
      <c r="C463" s="181"/>
      <c r="D463" s="171"/>
      <c r="E463" s="172"/>
      <c r="F463" s="173"/>
      <c r="G463" s="174"/>
      <c r="H463" s="175"/>
      <c r="I463" s="174"/>
      <c r="J463" s="176"/>
      <c r="K463" s="177"/>
      <c r="L463" s="178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  <c r="AB463" s="87"/>
    </row>
    <row r="464">
      <c r="A464" s="179"/>
      <c r="B464" s="180"/>
      <c r="C464" s="181"/>
      <c r="D464" s="171"/>
      <c r="E464" s="172"/>
      <c r="F464" s="173"/>
      <c r="G464" s="174"/>
      <c r="H464" s="175"/>
      <c r="I464" s="174"/>
      <c r="J464" s="176"/>
      <c r="K464" s="177"/>
      <c r="L464" s="178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  <c r="AB464" s="87"/>
    </row>
    <row r="465">
      <c r="A465" s="179"/>
      <c r="B465" s="180"/>
      <c r="C465" s="181"/>
      <c r="D465" s="171"/>
      <c r="E465" s="172"/>
      <c r="F465" s="173"/>
      <c r="G465" s="174"/>
      <c r="H465" s="175"/>
      <c r="I465" s="174"/>
      <c r="J465" s="176"/>
      <c r="K465" s="177"/>
      <c r="L465" s="178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  <c r="AB465" s="87"/>
    </row>
    <row r="466">
      <c r="A466" s="179"/>
      <c r="B466" s="180"/>
      <c r="C466" s="181"/>
      <c r="D466" s="171"/>
      <c r="E466" s="172"/>
      <c r="F466" s="173"/>
      <c r="G466" s="174"/>
      <c r="H466" s="175"/>
      <c r="I466" s="174"/>
      <c r="J466" s="176"/>
      <c r="K466" s="177"/>
      <c r="L466" s="178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  <c r="AB466" s="87"/>
    </row>
    <row r="467">
      <c r="A467" s="179"/>
      <c r="B467" s="180"/>
      <c r="C467" s="181"/>
      <c r="D467" s="171"/>
      <c r="E467" s="172"/>
      <c r="F467" s="173"/>
      <c r="G467" s="174"/>
      <c r="H467" s="175"/>
      <c r="I467" s="174"/>
      <c r="J467" s="176"/>
      <c r="K467" s="177"/>
      <c r="L467" s="178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  <c r="AB467" s="87"/>
    </row>
    <row r="468">
      <c r="A468" s="179"/>
      <c r="B468" s="180"/>
      <c r="C468" s="181"/>
      <c r="D468" s="171"/>
      <c r="E468" s="172"/>
      <c r="F468" s="173"/>
      <c r="G468" s="174"/>
      <c r="H468" s="175"/>
      <c r="I468" s="174"/>
      <c r="J468" s="176"/>
      <c r="K468" s="177"/>
      <c r="L468" s="178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  <c r="AB468" s="87"/>
    </row>
    <row r="469">
      <c r="A469" s="179"/>
      <c r="B469" s="180"/>
      <c r="C469" s="181"/>
      <c r="D469" s="171"/>
      <c r="E469" s="172"/>
      <c r="F469" s="173"/>
      <c r="G469" s="174"/>
      <c r="H469" s="175"/>
      <c r="I469" s="174"/>
      <c r="J469" s="176"/>
      <c r="K469" s="177"/>
      <c r="L469" s="178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  <c r="AB469" s="87"/>
    </row>
    <row r="470">
      <c r="A470" s="179"/>
      <c r="B470" s="180"/>
      <c r="C470" s="181"/>
      <c r="D470" s="171"/>
      <c r="E470" s="172"/>
      <c r="F470" s="173"/>
      <c r="G470" s="174"/>
      <c r="H470" s="175"/>
      <c r="I470" s="174"/>
      <c r="J470" s="176"/>
      <c r="K470" s="177"/>
      <c r="L470" s="178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  <c r="AB470" s="87"/>
    </row>
    <row r="471">
      <c r="A471" s="179"/>
      <c r="B471" s="180"/>
      <c r="C471" s="181"/>
      <c r="D471" s="171"/>
      <c r="E471" s="172"/>
      <c r="F471" s="173"/>
      <c r="G471" s="174"/>
      <c r="H471" s="175"/>
      <c r="I471" s="174"/>
      <c r="J471" s="176"/>
      <c r="K471" s="177"/>
      <c r="L471" s="178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  <c r="AB471" s="87"/>
    </row>
    <row r="472">
      <c r="A472" s="179"/>
      <c r="B472" s="180"/>
      <c r="C472" s="181"/>
      <c r="D472" s="171"/>
      <c r="E472" s="172"/>
      <c r="F472" s="173"/>
      <c r="G472" s="174"/>
      <c r="H472" s="175"/>
      <c r="I472" s="174"/>
      <c r="J472" s="176"/>
      <c r="K472" s="177"/>
      <c r="L472" s="178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  <c r="AB472" s="87"/>
    </row>
    <row r="473">
      <c r="A473" s="179"/>
      <c r="B473" s="180"/>
      <c r="C473" s="181"/>
      <c r="D473" s="171"/>
      <c r="E473" s="172"/>
      <c r="F473" s="173"/>
      <c r="G473" s="174"/>
      <c r="H473" s="175"/>
      <c r="I473" s="174"/>
      <c r="J473" s="176"/>
      <c r="K473" s="177"/>
      <c r="L473" s="178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  <c r="AB473" s="87"/>
    </row>
    <row r="474">
      <c r="A474" s="179"/>
      <c r="B474" s="180"/>
      <c r="C474" s="181"/>
      <c r="D474" s="171"/>
      <c r="E474" s="172"/>
      <c r="F474" s="173"/>
      <c r="G474" s="174"/>
      <c r="H474" s="175"/>
      <c r="I474" s="174"/>
      <c r="J474" s="176"/>
      <c r="K474" s="177"/>
      <c r="L474" s="178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  <c r="AB474" s="87"/>
    </row>
    <row r="475">
      <c r="A475" s="179"/>
      <c r="B475" s="180"/>
      <c r="C475" s="181"/>
      <c r="D475" s="171"/>
      <c r="E475" s="172"/>
      <c r="F475" s="173"/>
      <c r="G475" s="174"/>
      <c r="H475" s="175"/>
      <c r="I475" s="174"/>
      <c r="J475" s="176"/>
      <c r="K475" s="177"/>
      <c r="L475" s="178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  <c r="AB475" s="87"/>
    </row>
    <row r="476">
      <c r="A476" s="179"/>
      <c r="B476" s="180"/>
      <c r="C476" s="181"/>
      <c r="D476" s="171"/>
      <c r="E476" s="172"/>
      <c r="F476" s="173"/>
      <c r="G476" s="174"/>
      <c r="H476" s="175"/>
      <c r="I476" s="174"/>
      <c r="J476" s="176"/>
      <c r="K476" s="177"/>
      <c r="L476" s="178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  <c r="AB476" s="87"/>
    </row>
    <row r="477">
      <c r="A477" s="179"/>
      <c r="B477" s="180"/>
      <c r="C477" s="181"/>
      <c r="D477" s="171"/>
      <c r="E477" s="172"/>
      <c r="F477" s="173"/>
      <c r="G477" s="174"/>
      <c r="H477" s="175"/>
      <c r="I477" s="174"/>
      <c r="J477" s="176"/>
      <c r="K477" s="177"/>
      <c r="L477" s="178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  <c r="AB477" s="87"/>
    </row>
    <row r="478">
      <c r="A478" s="179"/>
      <c r="B478" s="180"/>
      <c r="C478" s="181"/>
      <c r="D478" s="171"/>
      <c r="E478" s="172"/>
      <c r="F478" s="173"/>
      <c r="G478" s="174"/>
      <c r="H478" s="175"/>
      <c r="I478" s="174"/>
      <c r="J478" s="176"/>
      <c r="K478" s="177"/>
      <c r="L478" s="178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  <c r="AB478" s="87"/>
    </row>
    <row r="479">
      <c r="A479" s="179"/>
      <c r="B479" s="180"/>
      <c r="C479" s="181"/>
      <c r="D479" s="171"/>
      <c r="E479" s="172"/>
      <c r="F479" s="173"/>
      <c r="G479" s="174"/>
      <c r="H479" s="175"/>
      <c r="I479" s="174"/>
      <c r="J479" s="176"/>
      <c r="K479" s="177"/>
      <c r="L479" s="178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  <c r="AB479" s="87"/>
    </row>
    <row r="480">
      <c r="A480" s="179"/>
      <c r="B480" s="180"/>
      <c r="C480" s="181"/>
      <c r="D480" s="171"/>
      <c r="E480" s="172"/>
      <c r="F480" s="173"/>
      <c r="G480" s="174"/>
      <c r="H480" s="175"/>
      <c r="I480" s="174"/>
      <c r="J480" s="176"/>
      <c r="K480" s="177"/>
      <c r="L480" s="178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  <c r="AB480" s="87"/>
    </row>
    <row r="481">
      <c r="A481" s="179"/>
      <c r="B481" s="180"/>
      <c r="C481" s="181"/>
      <c r="D481" s="171"/>
      <c r="E481" s="172"/>
      <c r="F481" s="173"/>
      <c r="G481" s="174"/>
      <c r="H481" s="175"/>
      <c r="I481" s="174"/>
      <c r="J481" s="176"/>
      <c r="K481" s="177"/>
      <c r="L481" s="178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  <c r="AB481" s="87"/>
    </row>
    <row r="482">
      <c r="A482" s="179"/>
      <c r="B482" s="180"/>
      <c r="C482" s="181"/>
      <c r="D482" s="171"/>
      <c r="E482" s="172"/>
      <c r="F482" s="173"/>
      <c r="G482" s="174"/>
      <c r="H482" s="175"/>
      <c r="I482" s="174"/>
      <c r="J482" s="176"/>
      <c r="K482" s="177"/>
      <c r="L482" s="178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  <c r="AB482" s="87"/>
    </row>
    <row r="483">
      <c r="A483" s="179"/>
      <c r="B483" s="180"/>
      <c r="C483" s="181"/>
      <c r="D483" s="171"/>
      <c r="E483" s="172"/>
      <c r="F483" s="173"/>
      <c r="G483" s="174"/>
      <c r="H483" s="175"/>
      <c r="I483" s="174"/>
      <c r="J483" s="176"/>
      <c r="K483" s="177"/>
      <c r="L483" s="178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  <c r="AB483" s="87"/>
    </row>
    <row r="484">
      <c r="A484" s="179"/>
      <c r="B484" s="180"/>
      <c r="C484" s="181"/>
      <c r="D484" s="171"/>
      <c r="E484" s="172"/>
      <c r="F484" s="173"/>
      <c r="G484" s="174"/>
      <c r="H484" s="175"/>
      <c r="I484" s="174"/>
      <c r="J484" s="176"/>
      <c r="K484" s="177"/>
      <c r="L484" s="178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  <c r="AB484" s="87"/>
    </row>
    <row r="485">
      <c r="A485" s="179"/>
      <c r="B485" s="180"/>
      <c r="C485" s="181"/>
      <c r="D485" s="171"/>
      <c r="E485" s="172"/>
      <c r="F485" s="173"/>
      <c r="G485" s="174"/>
      <c r="H485" s="175"/>
      <c r="I485" s="174"/>
      <c r="J485" s="176"/>
      <c r="K485" s="177"/>
      <c r="L485" s="178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  <c r="AB485" s="87"/>
    </row>
    <row r="486">
      <c r="A486" s="179"/>
      <c r="B486" s="180"/>
      <c r="C486" s="181"/>
      <c r="D486" s="171"/>
      <c r="E486" s="172"/>
      <c r="F486" s="173"/>
      <c r="G486" s="174"/>
      <c r="H486" s="175"/>
      <c r="I486" s="174"/>
      <c r="J486" s="176"/>
      <c r="K486" s="177"/>
      <c r="L486" s="178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  <c r="AB486" s="87"/>
    </row>
    <row r="487">
      <c r="A487" s="179"/>
      <c r="B487" s="180"/>
      <c r="C487" s="181"/>
      <c r="D487" s="171"/>
      <c r="E487" s="172"/>
      <c r="F487" s="173"/>
      <c r="G487" s="174"/>
      <c r="H487" s="175"/>
      <c r="I487" s="174"/>
      <c r="J487" s="176"/>
      <c r="K487" s="177"/>
      <c r="L487" s="178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  <c r="AB487" s="87"/>
    </row>
    <row r="488">
      <c r="A488" s="179"/>
      <c r="B488" s="180"/>
      <c r="C488" s="181"/>
      <c r="D488" s="171"/>
      <c r="E488" s="172"/>
      <c r="F488" s="173"/>
      <c r="G488" s="174"/>
      <c r="H488" s="175"/>
      <c r="I488" s="174"/>
      <c r="J488" s="176"/>
      <c r="K488" s="177"/>
      <c r="L488" s="178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  <c r="AB488" s="87"/>
    </row>
    <row r="489">
      <c r="A489" s="179"/>
      <c r="B489" s="180"/>
      <c r="C489" s="181"/>
      <c r="D489" s="171"/>
      <c r="E489" s="172"/>
      <c r="F489" s="173"/>
      <c r="G489" s="174"/>
      <c r="H489" s="175"/>
      <c r="I489" s="174"/>
      <c r="J489" s="176"/>
      <c r="K489" s="177"/>
      <c r="L489" s="178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  <c r="AB489" s="87"/>
    </row>
    <row r="490">
      <c r="A490" s="179"/>
      <c r="B490" s="180"/>
      <c r="C490" s="181"/>
      <c r="D490" s="171"/>
      <c r="E490" s="172"/>
      <c r="F490" s="173"/>
      <c r="G490" s="174"/>
      <c r="H490" s="175"/>
      <c r="I490" s="174"/>
      <c r="J490" s="176"/>
      <c r="K490" s="177"/>
      <c r="L490" s="178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  <c r="AB490" s="87"/>
    </row>
    <row r="491">
      <c r="A491" s="179"/>
      <c r="B491" s="180"/>
      <c r="C491" s="181"/>
      <c r="D491" s="171"/>
      <c r="E491" s="172"/>
      <c r="F491" s="173"/>
      <c r="G491" s="174"/>
      <c r="H491" s="175"/>
      <c r="I491" s="174"/>
      <c r="J491" s="176"/>
      <c r="K491" s="177"/>
      <c r="L491" s="178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  <c r="AB491" s="87"/>
    </row>
    <row r="492">
      <c r="A492" s="179"/>
      <c r="B492" s="180"/>
      <c r="C492" s="181"/>
      <c r="D492" s="171"/>
      <c r="E492" s="172"/>
      <c r="F492" s="173"/>
      <c r="G492" s="174"/>
      <c r="H492" s="175"/>
      <c r="I492" s="174"/>
      <c r="J492" s="176"/>
      <c r="K492" s="177"/>
      <c r="L492" s="178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  <c r="AB492" s="87"/>
    </row>
    <row r="493">
      <c r="A493" s="179"/>
      <c r="B493" s="180"/>
      <c r="C493" s="181"/>
      <c r="D493" s="171"/>
      <c r="E493" s="172"/>
      <c r="F493" s="173"/>
      <c r="G493" s="174"/>
      <c r="H493" s="175"/>
      <c r="I493" s="174"/>
      <c r="J493" s="176"/>
      <c r="K493" s="177"/>
      <c r="L493" s="178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  <c r="AB493" s="87"/>
    </row>
    <row r="494">
      <c r="A494" s="179"/>
      <c r="B494" s="180"/>
      <c r="C494" s="181"/>
      <c r="D494" s="171"/>
      <c r="E494" s="172"/>
      <c r="F494" s="173"/>
      <c r="G494" s="174"/>
      <c r="H494" s="175"/>
      <c r="I494" s="174"/>
      <c r="J494" s="176"/>
      <c r="K494" s="177"/>
      <c r="L494" s="178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  <c r="AB494" s="87"/>
    </row>
    <row r="495">
      <c r="A495" s="179"/>
      <c r="B495" s="180"/>
      <c r="C495" s="181"/>
      <c r="D495" s="171"/>
      <c r="E495" s="172"/>
      <c r="F495" s="173"/>
      <c r="G495" s="174"/>
      <c r="H495" s="175"/>
      <c r="I495" s="174"/>
      <c r="J495" s="176"/>
      <c r="K495" s="177"/>
      <c r="L495" s="178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  <c r="AB495" s="87"/>
    </row>
    <row r="496">
      <c r="A496" s="179"/>
      <c r="B496" s="180"/>
      <c r="C496" s="181"/>
      <c r="D496" s="171"/>
      <c r="E496" s="172"/>
      <c r="F496" s="173"/>
      <c r="G496" s="174"/>
      <c r="H496" s="175"/>
      <c r="I496" s="174"/>
      <c r="J496" s="176"/>
      <c r="K496" s="177"/>
      <c r="L496" s="178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  <c r="AB496" s="87"/>
    </row>
    <row r="497">
      <c r="A497" s="179"/>
      <c r="B497" s="180"/>
      <c r="C497" s="181"/>
      <c r="D497" s="171"/>
      <c r="E497" s="172"/>
      <c r="F497" s="173"/>
      <c r="G497" s="174"/>
      <c r="H497" s="175"/>
      <c r="I497" s="174"/>
      <c r="J497" s="176"/>
      <c r="K497" s="177"/>
      <c r="L497" s="178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  <c r="AB497" s="87"/>
    </row>
    <row r="498">
      <c r="A498" s="179"/>
      <c r="B498" s="180"/>
      <c r="C498" s="181"/>
      <c r="D498" s="171"/>
      <c r="E498" s="172"/>
      <c r="F498" s="173"/>
      <c r="G498" s="174"/>
      <c r="H498" s="175"/>
      <c r="I498" s="174"/>
      <c r="J498" s="176"/>
      <c r="K498" s="177"/>
      <c r="L498" s="178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  <c r="AB498" s="87"/>
    </row>
    <row r="499">
      <c r="A499" s="179"/>
      <c r="B499" s="180"/>
      <c r="C499" s="181"/>
      <c r="D499" s="171"/>
      <c r="E499" s="172"/>
      <c r="F499" s="173"/>
      <c r="G499" s="174"/>
      <c r="H499" s="175"/>
      <c r="I499" s="174"/>
      <c r="J499" s="176"/>
      <c r="K499" s="177"/>
      <c r="L499" s="178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</row>
    <row r="500">
      <c r="A500" s="179"/>
      <c r="B500" s="180"/>
      <c r="C500" s="181"/>
      <c r="D500" s="171"/>
      <c r="E500" s="172"/>
      <c r="F500" s="173"/>
      <c r="G500" s="174"/>
      <c r="H500" s="175"/>
      <c r="I500" s="174"/>
      <c r="J500" s="176"/>
      <c r="K500" s="177"/>
      <c r="L500" s="178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</row>
    <row r="501">
      <c r="A501" s="179"/>
      <c r="B501" s="180"/>
      <c r="C501" s="181"/>
      <c r="D501" s="171"/>
      <c r="E501" s="172"/>
      <c r="F501" s="173"/>
      <c r="G501" s="174"/>
      <c r="H501" s="175"/>
      <c r="I501" s="174"/>
      <c r="J501" s="176"/>
      <c r="K501" s="177"/>
      <c r="L501" s="178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  <c r="AB501" s="87"/>
    </row>
    <row r="502">
      <c r="A502" s="179"/>
      <c r="B502" s="180"/>
      <c r="C502" s="181"/>
      <c r="D502" s="171"/>
      <c r="E502" s="172"/>
      <c r="F502" s="173"/>
      <c r="G502" s="174"/>
      <c r="H502" s="175"/>
      <c r="I502" s="174"/>
      <c r="J502" s="176"/>
      <c r="K502" s="177"/>
      <c r="L502" s="178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  <c r="AB502" s="87"/>
    </row>
    <row r="503">
      <c r="A503" s="179"/>
      <c r="B503" s="180"/>
      <c r="C503" s="181"/>
      <c r="D503" s="171"/>
      <c r="E503" s="172"/>
      <c r="F503" s="173"/>
      <c r="G503" s="174"/>
      <c r="H503" s="175"/>
      <c r="I503" s="174"/>
      <c r="J503" s="176"/>
      <c r="K503" s="177"/>
      <c r="L503" s="178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  <c r="AB503" s="87"/>
    </row>
    <row r="504">
      <c r="A504" s="179"/>
      <c r="B504" s="180"/>
      <c r="C504" s="181"/>
      <c r="D504" s="171"/>
      <c r="E504" s="172"/>
      <c r="F504" s="173"/>
      <c r="G504" s="174"/>
      <c r="H504" s="175"/>
      <c r="I504" s="174"/>
      <c r="J504" s="176"/>
      <c r="K504" s="177"/>
      <c r="L504" s="178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  <c r="AB504" s="87"/>
    </row>
    <row r="505">
      <c r="A505" s="179"/>
      <c r="B505" s="180"/>
      <c r="C505" s="181"/>
      <c r="D505" s="171"/>
      <c r="E505" s="172"/>
      <c r="F505" s="173"/>
      <c r="G505" s="174"/>
      <c r="H505" s="175"/>
      <c r="I505" s="174"/>
      <c r="J505" s="176"/>
      <c r="K505" s="177"/>
      <c r="L505" s="178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  <c r="AB505" s="87"/>
    </row>
    <row r="506">
      <c r="A506" s="179"/>
      <c r="B506" s="180"/>
      <c r="C506" s="181"/>
      <c r="D506" s="171"/>
      <c r="E506" s="172"/>
      <c r="F506" s="173"/>
      <c r="G506" s="174"/>
      <c r="H506" s="175"/>
      <c r="I506" s="174"/>
      <c r="J506" s="176"/>
      <c r="K506" s="177"/>
      <c r="L506" s="178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  <c r="AB506" s="87"/>
    </row>
    <row r="507">
      <c r="A507" s="179"/>
      <c r="B507" s="180"/>
      <c r="C507" s="181"/>
      <c r="D507" s="171"/>
      <c r="E507" s="172"/>
      <c r="F507" s="173"/>
      <c r="G507" s="174"/>
      <c r="H507" s="175"/>
      <c r="I507" s="174"/>
      <c r="J507" s="176"/>
      <c r="K507" s="177"/>
      <c r="L507" s="178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  <c r="AB507" s="87"/>
    </row>
    <row r="508">
      <c r="A508" s="179"/>
      <c r="B508" s="180"/>
      <c r="C508" s="181"/>
      <c r="D508" s="171"/>
      <c r="E508" s="172"/>
      <c r="F508" s="173"/>
      <c r="G508" s="174"/>
      <c r="H508" s="175"/>
      <c r="I508" s="174"/>
      <c r="J508" s="176"/>
      <c r="K508" s="177"/>
      <c r="L508" s="178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  <c r="AB508" s="87"/>
    </row>
    <row r="509">
      <c r="A509" s="179"/>
      <c r="B509" s="180"/>
      <c r="C509" s="181"/>
      <c r="D509" s="171"/>
      <c r="E509" s="172"/>
      <c r="F509" s="173"/>
      <c r="G509" s="174"/>
      <c r="H509" s="175"/>
      <c r="I509" s="174"/>
      <c r="J509" s="176"/>
      <c r="K509" s="177"/>
      <c r="L509" s="178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  <c r="AB509" s="87"/>
    </row>
    <row r="510">
      <c r="A510" s="179"/>
      <c r="B510" s="180"/>
      <c r="C510" s="181"/>
      <c r="D510" s="171"/>
      <c r="E510" s="172"/>
      <c r="F510" s="173"/>
      <c r="G510" s="174"/>
      <c r="H510" s="175"/>
      <c r="I510" s="174"/>
      <c r="J510" s="176"/>
      <c r="K510" s="177"/>
      <c r="L510" s="178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  <c r="AB510" s="87"/>
    </row>
    <row r="511">
      <c r="A511" s="179"/>
      <c r="B511" s="180"/>
      <c r="C511" s="181"/>
      <c r="D511" s="171"/>
      <c r="E511" s="172"/>
      <c r="F511" s="173"/>
      <c r="G511" s="174"/>
      <c r="H511" s="175"/>
      <c r="I511" s="174"/>
      <c r="J511" s="176"/>
      <c r="K511" s="177"/>
      <c r="L511" s="178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</row>
    <row r="512">
      <c r="A512" s="179"/>
      <c r="B512" s="180"/>
      <c r="C512" s="181"/>
      <c r="D512" s="171"/>
      <c r="E512" s="172"/>
      <c r="F512" s="173"/>
      <c r="G512" s="174"/>
      <c r="H512" s="175"/>
      <c r="I512" s="174"/>
      <c r="J512" s="176"/>
      <c r="K512" s="177"/>
      <c r="L512" s="178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  <c r="AB512" s="87"/>
    </row>
    <row r="513">
      <c r="A513" s="179"/>
      <c r="B513" s="180"/>
      <c r="C513" s="181"/>
      <c r="D513" s="171"/>
      <c r="E513" s="172"/>
      <c r="F513" s="173"/>
      <c r="G513" s="174"/>
      <c r="H513" s="175"/>
      <c r="I513" s="174"/>
      <c r="J513" s="176"/>
      <c r="K513" s="177"/>
      <c r="L513" s="178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  <c r="AB513" s="87"/>
    </row>
    <row r="514">
      <c r="A514" s="179"/>
      <c r="B514" s="180"/>
      <c r="C514" s="181"/>
      <c r="D514" s="171"/>
      <c r="E514" s="172"/>
      <c r="F514" s="173"/>
      <c r="G514" s="174"/>
      <c r="H514" s="175"/>
      <c r="I514" s="174"/>
      <c r="J514" s="176"/>
      <c r="K514" s="177"/>
      <c r="L514" s="178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  <c r="AB514" s="87"/>
    </row>
    <row r="515">
      <c r="A515" s="179"/>
      <c r="B515" s="180"/>
      <c r="C515" s="181"/>
      <c r="D515" s="171"/>
      <c r="E515" s="172"/>
      <c r="F515" s="173"/>
      <c r="G515" s="174"/>
      <c r="H515" s="175"/>
      <c r="I515" s="174"/>
      <c r="J515" s="176"/>
      <c r="K515" s="177"/>
      <c r="L515" s="178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  <c r="AB515" s="87"/>
    </row>
    <row r="516">
      <c r="A516" s="179"/>
      <c r="B516" s="180"/>
      <c r="C516" s="181"/>
      <c r="D516" s="171"/>
      <c r="E516" s="172"/>
      <c r="F516" s="173"/>
      <c r="G516" s="174"/>
      <c r="H516" s="175"/>
      <c r="I516" s="174"/>
      <c r="J516" s="176"/>
      <c r="K516" s="177"/>
      <c r="L516" s="178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  <c r="AB516" s="87"/>
    </row>
    <row r="517">
      <c r="A517" s="179"/>
      <c r="B517" s="180"/>
      <c r="C517" s="181"/>
      <c r="D517" s="171"/>
      <c r="E517" s="172"/>
      <c r="F517" s="173"/>
      <c r="G517" s="174"/>
      <c r="H517" s="175"/>
      <c r="I517" s="174"/>
      <c r="J517" s="176"/>
      <c r="K517" s="177"/>
      <c r="L517" s="178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  <c r="AB517" s="87"/>
    </row>
    <row r="518">
      <c r="A518" s="179"/>
      <c r="B518" s="180"/>
      <c r="C518" s="181"/>
      <c r="D518" s="171"/>
      <c r="E518" s="172"/>
      <c r="F518" s="173"/>
      <c r="G518" s="174"/>
      <c r="H518" s="175"/>
      <c r="I518" s="174"/>
      <c r="J518" s="176"/>
      <c r="K518" s="177"/>
      <c r="L518" s="178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  <c r="AB518" s="87"/>
    </row>
    <row r="519">
      <c r="A519" s="179"/>
      <c r="B519" s="180"/>
      <c r="C519" s="181"/>
      <c r="D519" s="171"/>
      <c r="E519" s="172"/>
      <c r="F519" s="173"/>
      <c r="G519" s="174"/>
      <c r="H519" s="175"/>
      <c r="I519" s="174"/>
      <c r="J519" s="176"/>
      <c r="K519" s="177"/>
      <c r="L519" s="178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  <c r="AB519" s="87"/>
    </row>
    <row r="520">
      <c r="A520" s="179"/>
      <c r="B520" s="180"/>
      <c r="C520" s="181"/>
      <c r="D520" s="171"/>
      <c r="E520" s="172"/>
      <c r="F520" s="173"/>
      <c r="G520" s="174"/>
      <c r="H520" s="175"/>
      <c r="I520" s="174"/>
      <c r="J520" s="176"/>
      <c r="K520" s="177"/>
      <c r="L520" s="178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  <c r="AB520" s="87"/>
    </row>
    <row r="521">
      <c r="A521" s="179"/>
      <c r="B521" s="180"/>
      <c r="C521" s="181"/>
      <c r="D521" s="171"/>
      <c r="E521" s="172"/>
      <c r="F521" s="173"/>
      <c r="G521" s="174"/>
      <c r="H521" s="175"/>
      <c r="I521" s="174"/>
      <c r="J521" s="176"/>
      <c r="K521" s="177"/>
      <c r="L521" s="178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  <c r="AB521" s="87"/>
    </row>
    <row r="522">
      <c r="A522" s="179"/>
      <c r="B522" s="180"/>
      <c r="C522" s="181"/>
      <c r="D522" s="171"/>
      <c r="E522" s="172"/>
      <c r="F522" s="173"/>
      <c r="G522" s="174"/>
      <c r="H522" s="175"/>
      <c r="I522" s="174"/>
      <c r="J522" s="176"/>
      <c r="K522" s="177"/>
      <c r="L522" s="178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  <c r="AB522" s="87"/>
    </row>
    <row r="523">
      <c r="A523" s="179"/>
      <c r="B523" s="180"/>
      <c r="C523" s="181"/>
      <c r="D523" s="171"/>
      <c r="E523" s="172"/>
      <c r="F523" s="173"/>
      <c r="G523" s="174"/>
      <c r="H523" s="175"/>
      <c r="I523" s="174"/>
      <c r="J523" s="176"/>
      <c r="K523" s="177"/>
      <c r="L523" s="178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  <c r="AB523" s="87"/>
    </row>
    <row r="524">
      <c r="A524" s="179"/>
      <c r="B524" s="180"/>
      <c r="C524" s="181"/>
      <c r="D524" s="171"/>
      <c r="E524" s="172"/>
      <c r="F524" s="173"/>
      <c r="G524" s="174"/>
      <c r="H524" s="175"/>
      <c r="I524" s="174"/>
      <c r="J524" s="176"/>
      <c r="K524" s="177"/>
      <c r="L524" s="178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  <c r="AB524" s="87"/>
    </row>
    <row r="525">
      <c r="A525" s="179"/>
      <c r="B525" s="180"/>
      <c r="C525" s="181"/>
      <c r="D525" s="171"/>
      <c r="E525" s="172"/>
      <c r="F525" s="173"/>
      <c r="G525" s="174"/>
      <c r="H525" s="175"/>
      <c r="I525" s="174"/>
      <c r="J525" s="176"/>
      <c r="K525" s="177"/>
      <c r="L525" s="178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  <c r="AB525" s="87"/>
    </row>
    <row r="526">
      <c r="A526" s="179"/>
      <c r="B526" s="180"/>
      <c r="C526" s="181"/>
      <c r="D526" s="171"/>
      <c r="E526" s="172"/>
      <c r="F526" s="173"/>
      <c r="G526" s="174"/>
      <c r="H526" s="175"/>
      <c r="I526" s="174"/>
      <c r="J526" s="176"/>
      <c r="K526" s="177"/>
      <c r="L526" s="178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  <c r="AB526" s="87"/>
    </row>
    <row r="527">
      <c r="A527" s="179"/>
      <c r="B527" s="180"/>
      <c r="C527" s="181"/>
      <c r="D527" s="171"/>
      <c r="E527" s="172"/>
      <c r="F527" s="173"/>
      <c r="G527" s="174"/>
      <c r="H527" s="175"/>
      <c r="I527" s="174"/>
      <c r="J527" s="176"/>
      <c r="K527" s="177"/>
      <c r="L527" s="178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  <c r="AB527" s="87"/>
    </row>
    <row r="528">
      <c r="A528" s="179"/>
      <c r="B528" s="180"/>
      <c r="C528" s="181"/>
      <c r="D528" s="171"/>
      <c r="E528" s="172"/>
      <c r="F528" s="173"/>
      <c r="G528" s="174"/>
      <c r="H528" s="175"/>
      <c r="I528" s="174"/>
      <c r="J528" s="176"/>
      <c r="K528" s="177"/>
      <c r="L528" s="178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  <c r="AB528" s="87"/>
    </row>
    <row r="529">
      <c r="A529" s="179"/>
      <c r="B529" s="180"/>
      <c r="C529" s="181"/>
      <c r="D529" s="171"/>
      <c r="E529" s="172"/>
      <c r="F529" s="173"/>
      <c r="G529" s="174"/>
      <c r="H529" s="175"/>
      <c r="I529" s="174"/>
      <c r="J529" s="176"/>
      <c r="K529" s="177"/>
      <c r="L529" s="178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  <c r="AB529" s="87"/>
    </row>
    <row r="530">
      <c r="A530" s="179"/>
      <c r="B530" s="180"/>
      <c r="C530" s="181"/>
      <c r="D530" s="171"/>
      <c r="E530" s="172"/>
      <c r="F530" s="173"/>
      <c r="G530" s="174"/>
      <c r="H530" s="175"/>
      <c r="I530" s="174"/>
      <c r="J530" s="176"/>
      <c r="K530" s="177"/>
      <c r="L530" s="178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  <c r="AB530" s="87"/>
    </row>
    <row r="531">
      <c r="A531" s="179"/>
      <c r="B531" s="180"/>
      <c r="C531" s="181"/>
      <c r="D531" s="171"/>
      <c r="E531" s="172"/>
      <c r="F531" s="173"/>
      <c r="G531" s="174"/>
      <c r="H531" s="175"/>
      <c r="I531" s="174"/>
      <c r="J531" s="176"/>
      <c r="K531" s="177"/>
      <c r="L531" s="178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  <c r="AB531" s="87"/>
    </row>
    <row r="532">
      <c r="A532" s="179"/>
      <c r="B532" s="180"/>
      <c r="C532" s="181"/>
      <c r="D532" s="171"/>
      <c r="E532" s="172"/>
      <c r="F532" s="173"/>
      <c r="G532" s="174"/>
      <c r="H532" s="175"/>
      <c r="I532" s="174"/>
      <c r="J532" s="176"/>
      <c r="K532" s="177"/>
      <c r="L532" s="178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  <c r="AB532" s="87"/>
    </row>
    <row r="533">
      <c r="A533" s="179"/>
      <c r="B533" s="180"/>
      <c r="C533" s="181"/>
      <c r="D533" s="171"/>
      <c r="E533" s="172"/>
      <c r="F533" s="173"/>
      <c r="G533" s="174"/>
      <c r="H533" s="175"/>
      <c r="I533" s="174"/>
      <c r="J533" s="176"/>
      <c r="K533" s="177"/>
      <c r="L533" s="178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  <c r="AB533" s="87"/>
    </row>
    <row r="534">
      <c r="A534" s="179"/>
      <c r="B534" s="180"/>
      <c r="C534" s="181"/>
      <c r="D534" s="171"/>
      <c r="E534" s="172"/>
      <c r="F534" s="173"/>
      <c r="G534" s="174"/>
      <c r="H534" s="175"/>
      <c r="I534" s="174"/>
      <c r="J534" s="176"/>
      <c r="K534" s="177"/>
      <c r="L534" s="178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  <c r="AB534" s="87"/>
    </row>
    <row r="535">
      <c r="A535" s="179"/>
      <c r="B535" s="180"/>
      <c r="C535" s="181"/>
      <c r="D535" s="171"/>
      <c r="E535" s="172"/>
      <c r="F535" s="173"/>
      <c r="G535" s="174"/>
      <c r="H535" s="175"/>
      <c r="I535" s="174"/>
      <c r="J535" s="176"/>
      <c r="K535" s="177"/>
      <c r="L535" s="178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  <c r="AB535" s="87"/>
    </row>
    <row r="536">
      <c r="A536" s="179"/>
      <c r="B536" s="180"/>
      <c r="C536" s="181"/>
      <c r="D536" s="171"/>
      <c r="E536" s="172"/>
      <c r="F536" s="173"/>
      <c r="G536" s="174"/>
      <c r="H536" s="175"/>
      <c r="I536" s="174"/>
      <c r="J536" s="176"/>
      <c r="K536" s="177"/>
      <c r="L536" s="178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  <c r="AB536" s="87"/>
    </row>
    <row r="537">
      <c r="A537" s="179"/>
      <c r="B537" s="180"/>
      <c r="C537" s="181"/>
      <c r="D537" s="171"/>
      <c r="E537" s="172"/>
      <c r="F537" s="173"/>
      <c r="G537" s="174"/>
      <c r="H537" s="175"/>
      <c r="I537" s="174"/>
      <c r="J537" s="176"/>
      <c r="K537" s="177"/>
      <c r="L537" s="178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  <c r="AB537" s="87"/>
    </row>
    <row r="538">
      <c r="A538" s="179"/>
      <c r="B538" s="180"/>
      <c r="C538" s="181"/>
      <c r="D538" s="171"/>
      <c r="E538" s="172"/>
      <c r="F538" s="173"/>
      <c r="G538" s="174"/>
      <c r="H538" s="175"/>
      <c r="I538" s="174"/>
      <c r="J538" s="176"/>
      <c r="K538" s="177"/>
      <c r="L538" s="178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  <c r="AB538" s="87"/>
    </row>
    <row r="539">
      <c r="A539" s="179"/>
      <c r="B539" s="180"/>
      <c r="C539" s="181"/>
      <c r="D539" s="171"/>
      <c r="E539" s="172"/>
      <c r="F539" s="173"/>
      <c r="G539" s="174"/>
      <c r="H539" s="175"/>
      <c r="I539" s="174"/>
      <c r="J539" s="176"/>
      <c r="K539" s="177"/>
      <c r="L539" s="178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  <c r="AB539" s="87"/>
    </row>
    <row r="540">
      <c r="A540" s="179"/>
      <c r="B540" s="180"/>
      <c r="C540" s="181"/>
      <c r="D540" s="171"/>
      <c r="E540" s="172"/>
      <c r="F540" s="173"/>
      <c r="G540" s="174"/>
      <c r="H540" s="175"/>
      <c r="I540" s="174"/>
      <c r="J540" s="176"/>
      <c r="K540" s="177"/>
      <c r="L540" s="178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  <c r="AB540" s="87"/>
    </row>
    <row r="541">
      <c r="A541" s="179"/>
      <c r="B541" s="180"/>
      <c r="C541" s="181"/>
      <c r="D541" s="171"/>
      <c r="E541" s="172"/>
      <c r="F541" s="173"/>
      <c r="G541" s="174"/>
      <c r="H541" s="175"/>
      <c r="I541" s="174"/>
      <c r="J541" s="176"/>
      <c r="K541" s="177"/>
      <c r="L541" s="178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  <c r="AB541" s="87"/>
    </row>
    <row r="542">
      <c r="A542" s="179"/>
      <c r="B542" s="180"/>
      <c r="C542" s="181"/>
      <c r="D542" s="171"/>
      <c r="E542" s="172"/>
      <c r="F542" s="173"/>
      <c r="G542" s="174"/>
      <c r="H542" s="175"/>
      <c r="I542" s="174"/>
      <c r="J542" s="176"/>
      <c r="K542" s="177"/>
      <c r="L542" s="178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  <c r="AB542" s="87"/>
    </row>
    <row r="543">
      <c r="A543" s="179"/>
      <c r="B543" s="180"/>
      <c r="C543" s="181"/>
      <c r="D543" s="171"/>
      <c r="E543" s="172"/>
      <c r="F543" s="173"/>
      <c r="G543" s="174"/>
      <c r="H543" s="175"/>
      <c r="I543" s="174"/>
      <c r="J543" s="176"/>
      <c r="K543" s="177"/>
      <c r="L543" s="178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  <c r="AB543" s="87"/>
    </row>
    <row r="544">
      <c r="A544" s="179"/>
      <c r="B544" s="180"/>
      <c r="C544" s="181"/>
      <c r="D544" s="171"/>
      <c r="E544" s="172"/>
      <c r="F544" s="173"/>
      <c r="G544" s="174"/>
      <c r="H544" s="175"/>
      <c r="I544" s="174"/>
      <c r="J544" s="176"/>
      <c r="K544" s="177"/>
      <c r="L544" s="178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  <c r="AB544" s="87"/>
    </row>
    <row r="545">
      <c r="A545" s="179"/>
      <c r="B545" s="180"/>
      <c r="C545" s="181"/>
      <c r="D545" s="171"/>
      <c r="E545" s="172"/>
      <c r="F545" s="173"/>
      <c r="G545" s="174"/>
      <c r="H545" s="175"/>
      <c r="I545" s="174"/>
      <c r="J545" s="176"/>
      <c r="K545" s="177"/>
      <c r="L545" s="178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  <c r="AB545" s="87"/>
    </row>
    <row r="546">
      <c r="A546" s="179"/>
      <c r="B546" s="180"/>
      <c r="C546" s="181"/>
      <c r="D546" s="171"/>
      <c r="E546" s="172"/>
      <c r="F546" s="173"/>
      <c r="G546" s="174"/>
      <c r="H546" s="175"/>
      <c r="I546" s="174"/>
      <c r="J546" s="176"/>
      <c r="K546" s="177"/>
      <c r="L546" s="178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  <c r="AB546" s="87"/>
    </row>
    <row r="547">
      <c r="A547" s="179"/>
      <c r="B547" s="180"/>
      <c r="C547" s="181"/>
      <c r="D547" s="171"/>
      <c r="E547" s="172"/>
      <c r="F547" s="173"/>
      <c r="G547" s="174"/>
      <c r="H547" s="175"/>
      <c r="I547" s="174"/>
      <c r="J547" s="176"/>
      <c r="K547" s="177"/>
      <c r="L547" s="178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  <c r="AB547" s="87"/>
    </row>
    <row r="548">
      <c r="A548" s="179"/>
      <c r="B548" s="180"/>
      <c r="C548" s="181"/>
      <c r="D548" s="171"/>
      <c r="E548" s="172"/>
      <c r="F548" s="173"/>
      <c r="G548" s="174"/>
      <c r="H548" s="175"/>
      <c r="I548" s="174"/>
      <c r="J548" s="176"/>
      <c r="K548" s="177"/>
      <c r="L548" s="178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  <c r="AB548" s="87"/>
    </row>
    <row r="549">
      <c r="A549" s="179"/>
      <c r="B549" s="180"/>
      <c r="C549" s="181"/>
      <c r="D549" s="171"/>
      <c r="E549" s="172"/>
      <c r="F549" s="173"/>
      <c r="G549" s="174"/>
      <c r="H549" s="175"/>
      <c r="I549" s="174"/>
      <c r="J549" s="176"/>
      <c r="K549" s="177"/>
      <c r="L549" s="178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  <c r="AB549" s="87"/>
    </row>
    <row r="550">
      <c r="A550" s="179"/>
      <c r="B550" s="180"/>
      <c r="C550" s="181"/>
      <c r="D550" s="171"/>
      <c r="E550" s="172"/>
      <c r="F550" s="173"/>
      <c r="G550" s="174"/>
      <c r="H550" s="175"/>
      <c r="I550" s="174"/>
      <c r="J550" s="176"/>
      <c r="K550" s="177"/>
      <c r="L550" s="178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  <c r="AB550" s="87"/>
    </row>
    <row r="551">
      <c r="A551" s="179"/>
      <c r="B551" s="180"/>
      <c r="C551" s="181"/>
      <c r="D551" s="171"/>
      <c r="E551" s="172"/>
      <c r="F551" s="173"/>
      <c r="G551" s="174"/>
      <c r="H551" s="175"/>
      <c r="I551" s="174"/>
      <c r="J551" s="176"/>
      <c r="K551" s="177"/>
      <c r="L551" s="178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</row>
    <row r="552">
      <c r="A552" s="179"/>
      <c r="B552" s="180"/>
      <c r="C552" s="181"/>
      <c r="D552" s="171"/>
      <c r="E552" s="172"/>
      <c r="F552" s="173"/>
      <c r="G552" s="174"/>
      <c r="H552" s="175"/>
      <c r="I552" s="174"/>
      <c r="J552" s="176"/>
      <c r="K552" s="177"/>
      <c r="L552" s="178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  <c r="AB552" s="87"/>
    </row>
    <row r="553">
      <c r="A553" s="179"/>
      <c r="B553" s="180"/>
      <c r="C553" s="181"/>
      <c r="D553" s="171"/>
      <c r="E553" s="172"/>
      <c r="F553" s="173"/>
      <c r="G553" s="174"/>
      <c r="H553" s="175"/>
      <c r="I553" s="174"/>
      <c r="J553" s="176"/>
      <c r="K553" s="177"/>
      <c r="L553" s="178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  <c r="AB553" s="87"/>
    </row>
    <row r="554">
      <c r="A554" s="179"/>
      <c r="B554" s="180"/>
      <c r="C554" s="181"/>
      <c r="D554" s="171"/>
      <c r="E554" s="172"/>
      <c r="F554" s="173"/>
      <c r="G554" s="174"/>
      <c r="H554" s="175"/>
      <c r="I554" s="174"/>
      <c r="J554" s="176"/>
      <c r="K554" s="177"/>
      <c r="L554" s="178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  <c r="AB554" s="87"/>
    </row>
    <row r="555">
      <c r="A555" s="179"/>
      <c r="B555" s="180"/>
      <c r="C555" s="181"/>
      <c r="D555" s="171"/>
      <c r="E555" s="172"/>
      <c r="F555" s="173"/>
      <c r="G555" s="174"/>
      <c r="H555" s="175"/>
      <c r="I555" s="174"/>
      <c r="J555" s="176"/>
      <c r="K555" s="177"/>
      <c r="L555" s="178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  <c r="AB555" s="87"/>
    </row>
    <row r="556">
      <c r="A556" s="179"/>
      <c r="B556" s="180"/>
      <c r="C556" s="181"/>
      <c r="D556" s="171"/>
      <c r="E556" s="172"/>
      <c r="F556" s="173"/>
      <c r="G556" s="174"/>
      <c r="H556" s="175"/>
      <c r="I556" s="174"/>
      <c r="J556" s="176"/>
      <c r="K556" s="177"/>
      <c r="L556" s="178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  <c r="AB556" s="87"/>
    </row>
    <row r="557">
      <c r="A557" s="179"/>
      <c r="B557" s="180"/>
      <c r="C557" s="181"/>
      <c r="D557" s="171"/>
      <c r="E557" s="172"/>
      <c r="F557" s="173"/>
      <c r="G557" s="174"/>
      <c r="H557" s="175"/>
      <c r="I557" s="174"/>
      <c r="J557" s="176"/>
      <c r="K557" s="177"/>
      <c r="L557" s="178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  <c r="AB557" s="87"/>
    </row>
    <row r="558">
      <c r="A558" s="179"/>
      <c r="B558" s="180"/>
      <c r="C558" s="181"/>
      <c r="D558" s="171"/>
      <c r="E558" s="172"/>
      <c r="F558" s="173"/>
      <c r="G558" s="174"/>
      <c r="H558" s="175"/>
      <c r="I558" s="174"/>
      <c r="J558" s="176"/>
      <c r="K558" s="177"/>
      <c r="L558" s="178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  <c r="AB558" s="87"/>
    </row>
    <row r="559">
      <c r="A559" s="179"/>
      <c r="B559" s="180"/>
      <c r="C559" s="181"/>
      <c r="D559" s="171"/>
      <c r="E559" s="172"/>
      <c r="F559" s="173"/>
      <c r="G559" s="174"/>
      <c r="H559" s="175"/>
      <c r="I559" s="174"/>
      <c r="J559" s="176"/>
      <c r="K559" s="177"/>
      <c r="L559" s="178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  <c r="AB559" s="87"/>
    </row>
    <row r="560">
      <c r="A560" s="179"/>
      <c r="B560" s="180"/>
      <c r="C560" s="181"/>
      <c r="D560" s="171"/>
      <c r="E560" s="172"/>
      <c r="F560" s="173"/>
      <c r="G560" s="174"/>
      <c r="H560" s="175"/>
      <c r="I560" s="174"/>
      <c r="J560" s="176"/>
      <c r="K560" s="177"/>
      <c r="L560" s="178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  <c r="AB560" s="87"/>
    </row>
    <row r="561">
      <c r="A561" s="179"/>
      <c r="B561" s="180"/>
      <c r="C561" s="181"/>
      <c r="D561" s="171"/>
      <c r="E561" s="172"/>
      <c r="F561" s="173"/>
      <c r="G561" s="174"/>
      <c r="H561" s="175"/>
      <c r="I561" s="174"/>
      <c r="J561" s="176"/>
      <c r="K561" s="177"/>
      <c r="L561" s="178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  <c r="AB561" s="87"/>
    </row>
    <row r="562">
      <c r="A562" s="179"/>
      <c r="B562" s="180"/>
      <c r="C562" s="181"/>
      <c r="D562" s="171"/>
      <c r="E562" s="172"/>
      <c r="F562" s="173"/>
      <c r="G562" s="174"/>
      <c r="H562" s="175"/>
      <c r="I562" s="174"/>
      <c r="J562" s="176"/>
      <c r="K562" s="177"/>
      <c r="L562" s="178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  <c r="AB562" s="87"/>
    </row>
    <row r="563">
      <c r="A563" s="179"/>
      <c r="B563" s="180"/>
      <c r="C563" s="181"/>
      <c r="D563" s="171"/>
      <c r="E563" s="172"/>
      <c r="F563" s="173"/>
      <c r="G563" s="174"/>
      <c r="H563" s="175"/>
      <c r="I563" s="174"/>
      <c r="J563" s="176"/>
      <c r="K563" s="177"/>
      <c r="L563" s="178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  <c r="AB563" s="87"/>
    </row>
    <row r="564">
      <c r="A564" s="179"/>
      <c r="B564" s="180"/>
      <c r="C564" s="181"/>
      <c r="D564" s="171"/>
      <c r="E564" s="172"/>
      <c r="F564" s="173"/>
      <c r="G564" s="174"/>
      <c r="H564" s="175"/>
      <c r="I564" s="174"/>
      <c r="J564" s="176"/>
      <c r="K564" s="177"/>
      <c r="L564" s="178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  <c r="AB564" s="87"/>
    </row>
    <row r="565">
      <c r="A565" s="179"/>
      <c r="B565" s="180"/>
      <c r="C565" s="181"/>
      <c r="D565" s="171"/>
      <c r="E565" s="172"/>
      <c r="F565" s="173"/>
      <c r="G565" s="174"/>
      <c r="H565" s="175"/>
      <c r="I565" s="174"/>
      <c r="J565" s="176"/>
      <c r="K565" s="177"/>
      <c r="L565" s="178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  <c r="AB565" s="87"/>
    </row>
    <row r="566">
      <c r="A566" s="179"/>
      <c r="B566" s="180"/>
      <c r="C566" s="181"/>
      <c r="D566" s="171"/>
      <c r="E566" s="172"/>
      <c r="F566" s="173"/>
      <c r="G566" s="174"/>
      <c r="H566" s="175"/>
      <c r="I566" s="174"/>
      <c r="J566" s="176"/>
      <c r="K566" s="177"/>
      <c r="L566" s="178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  <c r="AB566" s="87"/>
    </row>
    <row r="567">
      <c r="A567" s="179"/>
      <c r="B567" s="180"/>
      <c r="C567" s="181"/>
      <c r="D567" s="171"/>
      <c r="E567" s="172"/>
      <c r="F567" s="173"/>
      <c r="G567" s="174"/>
      <c r="H567" s="175"/>
      <c r="I567" s="174"/>
      <c r="J567" s="176"/>
      <c r="K567" s="177"/>
      <c r="L567" s="178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  <c r="AB567" s="87"/>
    </row>
    <row r="568">
      <c r="A568" s="179"/>
      <c r="B568" s="180"/>
      <c r="C568" s="181"/>
      <c r="D568" s="171"/>
      <c r="E568" s="172"/>
      <c r="F568" s="173"/>
      <c r="G568" s="174"/>
      <c r="H568" s="175"/>
      <c r="I568" s="174"/>
      <c r="J568" s="176"/>
      <c r="K568" s="177"/>
      <c r="L568" s="178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  <c r="AB568" s="87"/>
    </row>
    <row r="569">
      <c r="A569" s="179"/>
      <c r="B569" s="180"/>
      <c r="C569" s="181"/>
      <c r="D569" s="171"/>
      <c r="E569" s="172"/>
      <c r="F569" s="173"/>
      <c r="G569" s="174"/>
      <c r="H569" s="175"/>
      <c r="I569" s="174"/>
      <c r="J569" s="176"/>
      <c r="K569" s="177"/>
      <c r="L569" s="178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  <c r="AB569" s="87"/>
    </row>
    <row r="570">
      <c r="A570" s="179"/>
      <c r="B570" s="180"/>
      <c r="C570" s="181"/>
      <c r="D570" s="171"/>
      <c r="E570" s="172"/>
      <c r="F570" s="173"/>
      <c r="G570" s="174"/>
      <c r="H570" s="175"/>
      <c r="I570" s="174"/>
      <c r="J570" s="176"/>
      <c r="K570" s="177"/>
      <c r="L570" s="178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  <c r="AB570" s="87"/>
    </row>
    <row r="571">
      <c r="A571" s="179"/>
      <c r="B571" s="180"/>
      <c r="C571" s="181"/>
      <c r="D571" s="171"/>
      <c r="E571" s="172"/>
      <c r="F571" s="173"/>
      <c r="G571" s="174"/>
      <c r="H571" s="175"/>
      <c r="I571" s="174"/>
      <c r="J571" s="176"/>
      <c r="K571" s="177"/>
      <c r="L571" s="178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  <c r="AB571" s="87"/>
    </row>
    <row r="572">
      <c r="A572" s="179"/>
      <c r="B572" s="180"/>
      <c r="C572" s="181"/>
      <c r="D572" s="171"/>
      <c r="E572" s="172"/>
      <c r="F572" s="173"/>
      <c r="G572" s="174"/>
      <c r="H572" s="175"/>
      <c r="I572" s="174"/>
      <c r="J572" s="176"/>
      <c r="K572" s="177"/>
      <c r="L572" s="178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  <c r="AB572" s="87"/>
    </row>
    <row r="573">
      <c r="A573" s="179"/>
      <c r="B573" s="180"/>
      <c r="C573" s="181"/>
      <c r="D573" s="171"/>
      <c r="E573" s="172"/>
      <c r="F573" s="173"/>
      <c r="G573" s="174"/>
      <c r="H573" s="175"/>
      <c r="I573" s="174"/>
      <c r="J573" s="176"/>
      <c r="K573" s="177"/>
      <c r="L573" s="178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  <c r="AB573" s="87"/>
    </row>
    <row r="574">
      <c r="A574" s="179"/>
      <c r="B574" s="180"/>
      <c r="C574" s="181"/>
      <c r="D574" s="171"/>
      <c r="E574" s="172"/>
      <c r="F574" s="173"/>
      <c r="G574" s="174"/>
      <c r="H574" s="175"/>
      <c r="I574" s="174"/>
      <c r="J574" s="176"/>
      <c r="K574" s="177"/>
      <c r="L574" s="178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  <c r="AB574" s="87"/>
    </row>
    <row r="575">
      <c r="A575" s="179"/>
      <c r="B575" s="180"/>
      <c r="C575" s="181"/>
      <c r="D575" s="171"/>
      <c r="E575" s="172"/>
      <c r="F575" s="173"/>
      <c r="G575" s="174"/>
      <c r="H575" s="175"/>
      <c r="I575" s="174"/>
      <c r="J575" s="176"/>
      <c r="K575" s="177"/>
      <c r="L575" s="178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  <c r="AB575" s="87"/>
    </row>
    <row r="576">
      <c r="A576" s="179"/>
      <c r="B576" s="180"/>
      <c r="C576" s="181"/>
      <c r="D576" s="171"/>
      <c r="E576" s="172"/>
      <c r="F576" s="173"/>
      <c r="G576" s="174"/>
      <c r="H576" s="175"/>
      <c r="I576" s="174"/>
      <c r="J576" s="176"/>
      <c r="K576" s="177"/>
      <c r="L576" s="178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  <c r="AB576" s="87"/>
    </row>
    <row r="577">
      <c r="A577" s="179"/>
      <c r="B577" s="180"/>
      <c r="C577" s="181"/>
      <c r="D577" s="171"/>
      <c r="E577" s="172"/>
      <c r="F577" s="173"/>
      <c r="G577" s="174"/>
      <c r="H577" s="175"/>
      <c r="I577" s="174"/>
      <c r="J577" s="176"/>
      <c r="K577" s="177"/>
      <c r="L577" s="178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</row>
    <row r="578">
      <c r="A578" s="179"/>
      <c r="B578" s="180"/>
      <c r="C578" s="181"/>
      <c r="D578" s="171"/>
      <c r="E578" s="172"/>
      <c r="F578" s="173"/>
      <c r="G578" s="174"/>
      <c r="H578" s="175"/>
      <c r="I578" s="174"/>
      <c r="J578" s="176"/>
      <c r="K578" s="177"/>
      <c r="L578" s="178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</row>
    <row r="579">
      <c r="A579" s="179"/>
      <c r="B579" s="180"/>
      <c r="C579" s="181"/>
      <c r="D579" s="171"/>
      <c r="E579" s="172"/>
      <c r="F579" s="173"/>
      <c r="G579" s="174"/>
      <c r="H579" s="175"/>
      <c r="I579" s="174"/>
      <c r="J579" s="176"/>
      <c r="K579" s="177"/>
      <c r="L579" s="178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</row>
    <row r="580">
      <c r="A580" s="179"/>
      <c r="B580" s="180"/>
      <c r="C580" s="181"/>
      <c r="D580" s="171"/>
      <c r="E580" s="172"/>
      <c r="F580" s="173"/>
      <c r="G580" s="174"/>
      <c r="H580" s="175"/>
      <c r="I580" s="174"/>
      <c r="J580" s="176"/>
      <c r="K580" s="177"/>
      <c r="L580" s="178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  <c r="AB580" s="87"/>
    </row>
    <row r="581">
      <c r="A581" s="179"/>
      <c r="B581" s="180"/>
      <c r="C581" s="181"/>
      <c r="D581" s="171"/>
      <c r="E581" s="172"/>
      <c r="F581" s="173"/>
      <c r="G581" s="174"/>
      <c r="H581" s="175"/>
      <c r="I581" s="174"/>
      <c r="J581" s="176"/>
      <c r="K581" s="177"/>
      <c r="L581" s="178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</row>
    <row r="582">
      <c r="A582" s="179"/>
      <c r="B582" s="180"/>
      <c r="C582" s="181"/>
      <c r="D582" s="171"/>
      <c r="E582" s="172"/>
      <c r="F582" s="173"/>
      <c r="G582" s="174"/>
      <c r="H582" s="175"/>
      <c r="I582" s="174"/>
      <c r="J582" s="176"/>
      <c r="K582" s="177"/>
      <c r="L582" s="178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  <c r="AB582" s="87"/>
    </row>
    <row r="583">
      <c r="A583" s="179"/>
      <c r="B583" s="180"/>
      <c r="C583" s="181"/>
      <c r="D583" s="171"/>
      <c r="E583" s="172"/>
      <c r="F583" s="173"/>
      <c r="G583" s="174"/>
      <c r="H583" s="175"/>
      <c r="I583" s="174"/>
      <c r="J583" s="176"/>
      <c r="K583" s="177"/>
      <c r="L583" s="178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  <c r="AB583" s="87"/>
    </row>
    <row r="584">
      <c r="A584" s="179"/>
      <c r="B584" s="180"/>
      <c r="C584" s="181"/>
      <c r="D584" s="171"/>
      <c r="E584" s="172"/>
      <c r="F584" s="173"/>
      <c r="G584" s="174"/>
      <c r="H584" s="175"/>
      <c r="I584" s="174"/>
      <c r="J584" s="176"/>
      <c r="K584" s="177"/>
      <c r="L584" s="178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  <c r="AB584" s="87"/>
    </row>
    <row r="585">
      <c r="A585" s="179"/>
      <c r="B585" s="180"/>
      <c r="C585" s="181"/>
      <c r="D585" s="171"/>
      <c r="E585" s="172"/>
      <c r="F585" s="173"/>
      <c r="G585" s="174"/>
      <c r="H585" s="175"/>
      <c r="I585" s="174"/>
      <c r="J585" s="176"/>
      <c r="K585" s="177"/>
      <c r="L585" s="178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</row>
    <row r="586">
      <c r="A586" s="179"/>
      <c r="B586" s="180"/>
      <c r="C586" s="181"/>
      <c r="D586" s="171"/>
      <c r="E586" s="172"/>
      <c r="F586" s="173"/>
      <c r="G586" s="174"/>
      <c r="H586" s="175"/>
      <c r="I586" s="174"/>
      <c r="J586" s="176"/>
      <c r="K586" s="177"/>
      <c r="L586" s="178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  <c r="AB586" s="87"/>
    </row>
    <row r="587">
      <c r="A587" s="179"/>
      <c r="B587" s="180"/>
      <c r="C587" s="181"/>
      <c r="D587" s="171"/>
      <c r="E587" s="172"/>
      <c r="F587" s="173"/>
      <c r="G587" s="174"/>
      <c r="H587" s="175"/>
      <c r="I587" s="174"/>
      <c r="J587" s="176"/>
      <c r="K587" s="177"/>
      <c r="L587" s="178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  <c r="AB587" s="87"/>
    </row>
    <row r="588">
      <c r="A588" s="179"/>
      <c r="B588" s="180"/>
      <c r="C588" s="181"/>
      <c r="D588" s="171"/>
      <c r="E588" s="172"/>
      <c r="F588" s="173"/>
      <c r="G588" s="174"/>
      <c r="H588" s="175"/>
      <c r="I588" s="174"/>
      <c r="J588" s="176"/>
      <c r="K588" s="177"/>
      <c r="L588" s="178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</row>
    <row r="589">
      <c r="A589" s="179"/>
      <c r="B589" s="180"/>
      <c r="C589" s="181"/>
      <c r="D589" s="171"/>
      <c r="E589" s="172"/>
      <c r="F589" s="173"/>
      <c r="G589" s="174"/>
      <c r="H589" s="175"/>
      <c r="I589" s="174"/>
      <c r="J589" s="176"/>
      <c r="K589" s="177"/>
      <c r="L589" s="178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</row>
    <row r="590">
      <c r="A590" s="179"/>
      <c r="B590" s="180"/>
      <c r="C590" s="181"/>
      <c r="D590" s="171"/>
      <c r="E590" s="172"/>
      <c r="F590" s="173"/>
      <c r="G590" s="174"/>
      <c r="H590" s="175"/>
      <c r="I590" s="174"/>
      <c r="J590" s="176"/>
      <c r="K590" s="177"/>
      <c r="L590" s="178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</row>
    <row r="591">
      <c r="A591" s="179"/>
      <c r="B591" s="180"/>
      <c r="C591" s="181"/>
      <c r="D591" s="171"/>
      <c r="E591" s="172"/>
      <c r="F591" s="173"/>
      <c r="G591" s="174"/>
      <c r="H591" s="175"/>
      <c r="I591" s="174"/>
      <c r="J591" s="176"/>
      <c r="K591" s="177"/>
      <c r="L591" s="178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  <c r="AB591" s="87"/>
    </row>
    <row r="592">
      <c r="A592" s="179"/>
      <c r="B592" s="180"/>
      <c r="C592" s="181"/>
      <c r="D592" s="171"/>
      <c r="E592" s="172"/>
      <c r="F592" s="173"/>
      <c r="G592" s="174"/>
      <c r="H592" s="175"/>
      <c r="I592" s="174"/>
      <c r="J592" s="176"/>
      <c r="K592" s="177"/>
      <c r="L592" s="178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  <c r="AB592" s="87"/>
    </row>
    <row r="593">
      <c r="A593" s="179"/>
      <c r="B593" s="180"/>
      <c r="C593" s="181"/>
      <c r="D593" s="171"/>
      <c r="E593" s="172"/>
      <c r="F593" s="173"/>
      <c r="G593" s="174"/>
      <c r="H593" s="175"/>
      <c r="I593" s="174"/>
      <c r="J593" s="176"/>
      <c r="K593" s="177"/>
      <c r="L593" s="178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  <c r="AB593" s="87"/>
    </row>
    <row r="594">
      <c r="A594" s="179"/>
      <c r="B594" s="180"/>
      <c r="C594" s="181"/>
      <c r="D594" s="171"/>
      <c r="E594" s="172"/>
      <c r="F594" s="173"/>
      <c r="G594" s="174"/>
      <c r="H594" s="175"/>
      <c r="I594" s="174"/>
      <c r="J594" s="176"/>
      <c r="K594" s="177"/>
      <c r="L594" s="178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  <c r="AB594" s="87"/>
    </row>
    <row r="595">
      <c r="A595" s="179"/>
      <c r="B595" s="180"/>
      <c r="C595" s="181"/>
      <c r="D595" s="171"/>
      <c r="E595" s="172"/>
      <c r="F595" s="173"/>
      <c r="G595" s="174"/>
      <c r="H595" s="175"/>
      <c r="I595" s="174"/>
      <c r="J595" s="176"/>
      <c r="K595" s="177"/>
      <c r="L595" s="178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  <c r="AB595" s="87"/>
    </row>
    <row r="596">
      <c r="A596" s="179"/>
      <c r="B596" s="180"/>
      <c r="C596" s="181"/>
      <c r="D596" s="171"/>
      <c r="E596" s="172"/>
      <c r="F596" s="173"/>
      <c r="G596" s="174"/>
      <c r="H596" s="175"/>
      <c r="I596" s="174"/>
      <c r="J596" s="176"/>
      <c r="K596" s="177"/>
      <c r="L596" s="178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  <c r="AB596" s="87"/>
    </row>
    <row r="597">
      <c r="A597" s="179"/>
      <c r="B597" s="180"/>
      <c r="C597" s="181"/>
      <c r="D597" s="171"/>
      <c r="E597" s="172"/>
      <c r="F597" s="173"/>
      <c r="G597" s="174"/>
      <c r="H597" s="175"/>
      <c r="I597" s="174"/>
      <c r="J597" s="176"/>
      <c r="K597" s="177"/>
      <c r="L597" s="178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  <c r="AB597" s="87"/>
    </row>
    <row r="598">
      <c r="A598" s="179"/>
      <c r="B598" s="180"/>
      <c r="C598" s="181"/>
      <c r="D598" s="171"/>
      <c r="E598" s="172"/>
      <c r="F598" s="173"/>
      <c r="G598" s="174"/>
      <c r="H598" s="175"/>
      <c r="I598" s="174"/>
      <c r="J598" s="176"/>
      <c r="K598" s="177"/>
      <c r="L598" s="178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  <c r="AB598" s="87"/>
    </row>
    <row r="599">
      <c r="A599" s="179"/>
      <c r="B599" s="180"/>
      <c r="C599" s="181"/>
      <c r="D599" s="171"/>
      <c r="E599" s="172"/>
      <c r="F599" s="173"/>
      <c r="G599" s="174"/>
      <c r="H599" s="175"/>
      <c r="I599" s="174"/>
      <c r="J599" s="176"/>
      <c r="K599" s="177"/>
      <c r="L599" s="178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  <c r="AB599" s="87"/>
    </row>
    <row r="600">
      <c r="A600" s="179"/>
      <c r="B600" s="180"/>
      <c r="C600" s="181"/>
      <c r="D600" s="171"/>
      <c r="E600" s="172"/>
      <c r="F600" s="173"/>
      <c r="G600" s="174"/>
      <c r="H600" s="175"/>
      <c r="I600" s="174"/>
      <c r="J600" s="176"/>
      <c r="K600" s="177"/>
      <c r="L600" s="178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  <c r="AB600" s="87"/>
    </row>
    <row r="601">
      <c r="A601" s="179"/>
      <c r="B601" s="180"/>
      <c r="C601" s="181"/>
      <c r="D601" s="171"/>
      <c r="E601" s="172"/>
      <c r="F601" s="173"/>
      <c r="G601" s="174"/>
      <c r="H601" s="175"/>
      <c r="I601" s="174"/>
      <c r="J601" s="176"/>
      <c r="K601" s="177"/>
      <c r="L601" s="178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  <c r="AB601" s="87"/>
    </row>
    <row r="602">
      <c r="A602" s="179"/>
      <c r="B602" s="180"/>
      <c r="C602" s="181"/>
      <c r="D602" s="171"/>
      <c r="E602" s="172"/>
      <c r="F602" s="173"/>
      <c r="G602" s="174"/>
      <c r="H602" s="175"/>
      <c r="I602" s="174"/>
      <c r="J602" s="176"/>
      <c r="K602" s="177"/>
      <c r="L602" s="178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  <c r="AB602" s="87"/>
    </row>
    <row r="603">
      <c r="A603" s="179"/>
      <c r="B603" s="180"/>
      <c r="C603" s="181"/>
      <c r="D603" s="171"/>
      <c r="E603" s="172"/>
      <c r="F603" s="173"/>
      <c r="G603" s="174"/>
      <c r="H603" s="175"/>
      <c r="I603" s="174"/>
      <c r="J603" s="176"/>
      <c r="K603" s="177"/>
      <c r="L603" s="178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  <c r="AB603" s="87"/>
    </row>
    <row r="604">
      <c r="A604" s="179"/>
      <c r="B604" s="180"/>
      <c r="C604" s="181"/>
      <c r="D604" s="171"/>
      <c r="E604" s="172"/>
      <c r="F604" s="173"/>
      <c r="G604" s="174"/>
      <c r="H604" s="175"/>
      <c r="I604" s="174"/>
      <c r="J604" s="176"/>
      <c r="K604" s="177"/>
      <c r="L604" s="178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</row>
    <row r="605">
      <c r="A605" s="179"/>
      <c r="B605" s="180"/>
      <c r="C605" s="181"/>
      <c r="D605" s="171"/>
      <c r="E605" s="172"/>
      <c r="F605" s="173"/>
      <c r="G605" s="174"/>
      <c r="H605" s="175"/>
      <c r="I605" s="174"/>
      <c r="J605" s="176"/>
      <c r="K605" s="177"/>
      <c r="L605" s="178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  <c r="AB605" s="87"/>
    </row>
    <row r="606">
      <c r="A606" s="179"/>
      <c r="B606" s="180"/>
      <c r="C606" s="181"/>
      <c r="D606" s="171"/>
      <c r="E606" s="172"/>
      <c r="F606" s="173"/>
      <c r="G606" s="174"/>
      <c r="H606" s="175"/>
      <c r="I606" s="174"/>
      <c r="J606" s="176"/>
      <c r="K606" s="177"/>
      <c r="L606" s="178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  <c r="AB606" s="87"/>
    </row>
    <row r="607">
      <c r="A607" s="179"/>
      <c r="B607" s="180"/>
      <c r="C607" s="181"/>
      <c r="D607" s="171"/>
      <c r="E607" s="172"/>
      <c r="F607" s="173"/>
      <c r="G607" s="174"/>
      <c r="H607" s="175"/>
      <c r="I607" s="174"/>
      <c r="J607" s="176"/>
      <c r="K607" s="177"/>
      <c r="L607" s="178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</row>
    <row r="608">
      <c r="A608" s="179"/>
      <c r="B608" s="180"/>
      <c r="C608" s="181"/>
      <c r="D608" s="171"/>
      <c r="E608" s="172"/>
      <c r="F608" s="173"/>
      <c r="G608" s="174"/>
      <c r="H608" s="175"/>
      <c r="I608" s="174"/>
      <c r="J608" s="176"/>
      <c r="K608" s="177"/>
      <c r="L608" s="178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  <c r="AB608" s="87"/>
    </row>
    <row r="609">
      <c r="A609" s="179"/>
      <c r="B609" s="180"/>
      <c r="C609" s="181"/>
      <c r="D609" s="171"/>
      <c r="E609" s="172"/>
      <c r="F609" s="173"/>
      <c r="G609" s="174"/>
      <c r="H609" s="175"/>
      <c r="I609" s="174"/>
      <c r="J609" s="176"/>
      <c r="K609" s="177"/>
      <c r="L609" s="178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  <c r="AB609" s="87"/>
    </row>
    <row r="610">
      <c r="A610" s="179"/>
      <c r="B610" s="180"/>
      <c r="C610" s="181"/>
      <c r="D610" s="171"/>
      <c r="E610" s="172"/>
      <c r="F610" s="173"/>
      <c r="G610" s="174"/>
      <c r="H610" s="175"/>
      <c r="I610" s="174"/>
      <c r="J610" s="176"/>
      <c r="K610" s="177"/>
      <c r="L610" s="178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  <c r="AB610" s="87"/>
    </row>
    <row r="611">
      <c r="A611" s="179"/>
      <c r="B611" s="180"/>
      <c r="C611" s="181"/>
      <c r="D611" s="171"/>
      <c r="E611" s="172"/>
      <c r="F611" s="173"/>
      <c r="G611" s="174"/>
      <c r="H611" s="175"/>
      <c r="I611" s="174"/>
      <c r="J611" s="176"/>
      <c r="K611" s="177"/>
      <c r="L611" s="178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  <c r="AB611" s="87"/>
    </row>
    <row r="612">
      <c r="A612" s="179"/>
      <c r="B612" s="180"/>
      <c r="C612" s="181"/>
      <c r="D612" s="171"/>
      <c r="E612" s="172"/>
      <c r="F612" s="173"/>
      <c r="G612" s="174"/>
      <c r="H612" s="175"/>
      <c r="I612" s="174"/>
      <c r="J612" s="176"/>
      <c r="K612" s="177"/>
      <c r="L612" s="178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  <c r="AB612" s="87"/>
    </row>
    <row r="613">
      <c r="A613" s="179"/>
      <c r="B613" s="180"/>
      <c r="C613" s="181"/>
      <c r="D613" s="171"/>
      <c r="E613" s="172"/>
      <c r="F613" s="173"/>
      <c r="G613" s="174"/>
      <c r="H613" s="175"/>
      <c r="I613" s="174"/>
      <c r="J613" s="176"/>
      <c r="K613" s="177"/>
      <c r="L613" s="178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  <c r="AB613" s="87"/>
    </row>
    <row r="614">
      <c r="A614" s="179"/>
      <c r="B614" s="180"/>
      <c r="C614" s="181"/>
      <c r="D614" s="171"/>
      <c r="E614" s="172"/>
      <c r="F614" s="173"/>
      <c r="G614" s="174"/>
      <c r="H614" s="175"/>
      <c r="I614" s="174"/>
      <c r="J614" s="176"/>
      <c r="K614" s="177"/>
      <c r="L614" s="178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</row>
    <row r="615">
      <c r="A615" s="179"/>
      <c r="B615" s="180"/>
      <c r="C615" s="181"/>
      <c r="D615" s="171"/>
      <c r="E615" s="172"/>
      <c r="F615" s="173"/>
      <c r="G615" s="174"/>
      <c r="H615" s="175"/>
      <c r="I615" s="174"/>
      <c r="J615" s="176"/>
      <c r="K615" s="177"/>
      <c r="L615" s="178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  <c r="AB615" s="87"/>
    </row>
    <row r="616">
      <c r="A616" s="179"/>
      <c r="B616" s="180"/>
      <c r="C616" s="181"/>
      <c r="D616" s="171"/>
      <c r="E616" s="172"/>
      <c r="F616" s="173"/>
      <c r="G616" s="174"/>
      <c r="H616" s="175"/>
      <c r="I616" s="174"/>
      <c r="J616" s="176"/>
      <c r="K616" s="177"/>
      <c r="L616" s="178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  <c r="AB616" s="87"/>
    </row>
    <row r="617">
      <c r="A617" s="179"/>
      <c r="B617" s="180"/>
      <c r="C617" s="181"/>
      <c r="D617" s="171"/>
      <c r="E617" s="172"/>
      <c r="F617" s="173"/>
      <c r="G617" s="174"/>
      <c r="H617" s="175"/>
      <c r="I617" s="174"/>
      <c r="J617" s="176"/>
      <c r="K617" s="177"/>
      <c r="L617" s="178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  <c r="AB617" s="87"/>
    </row>
    <row r="618">
      <c r="A618" s="179"/>
      <c r="B618" s="180"/>
      <c r="C618" s="181"/>
      <c r="D618" s="171"/>
      <c r="E618" s="172"/>
      <c r="F618" s="173"/>
      <c r="G618" s="174"/>
      <c r="H618" s="175"/>
      <c r="I618" s="174"/>
      <c r="J618" s="176"/>
      <c r="K618" s="177"/>
      <c r="L618" s="178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  <c r="AB618" s="87"/>
    </row>
    <row r="619">
      <c r="A619" s="179"/>
      <c r="B619" s="180"/>
      <c r="C619" s="181"/>
      <c r="D619" s="171"/>
      <c r="E619" s="172"/>
      <c r="F619" s="173"/>
      <c r="G619" s="174"/>
      <c r="H619" s="175"/>
      <c r="I619" s="174"/>
      <c r="J619" s="176"/>
      <c r="K619" s="177"/>
      <c r="L619" s="178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87"/>
    </row>
    <row r="620">
      <c r="A620" s="179"/>
      <c r="B620" s="180"/>
      <c r="C620" s="181"/>
      <c r="D620" s="171"/>
      <c r="E620" s="172"/>
      <c r="F620" s="173"/>
      <c r="G620" s="174"/>
      <c r="H620" s="175"/>
      <c r="I620" s="174"/>
      <c r="J620" s="176"/>
      <c r="K620" s="177"/>
      <c r="L620" s="178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  <c r="AB620" s="87"/>
    </row>
    <row r="621">
      <c r="A621" s="179"/>
      <c r="B621" s="180"/>
      <c r="C621" s="181"/>
      <c r="D621" s="171"/>
      <c r="E621" s="172"/>
      <c r="F621" s="173"/>
      <c r="G621" s="174"/>
      <c r="H621" s="175"/>
      <c r="I621" s="174"/>
      <c r="J621" s="176"/>
      <c r="K621" s="177"/>
      <c r="L621" s="178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  <c r="AB621" s="87"/>
    </row>
    <row r="622">
      <c r="A622" s="179"/>
      <c r="B622" s="180"/>
      <c r="C622" s="181"/>
      <c r="D622" s="171"/>
      <c r="E622" s="172"/>
      <c r="F622" s="173"/>
      <c r="G622" s="174"/>
      <c r="H622" s="175"/>
      <c r="I622" s="174"/>
      <c r="J622" s="176"/>
      <c r="K622" s="177"/>
      <c r="L622" s="178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  <c r="AB622" s="87"/>
    </row>
    <row r="623">
      <c r="A623" s="179"/>
      <c r="B623" s="180"/>
      <c r="C623" s="181"/>
      <c r="D623" s="171"/>
      <c r="E623" s="172"/>
      <c r="F623" s="173"/>
      <c r="G623" s="174"/>
      <c r="H623" s="175"/>
      <c r="I623" s="174"/>
      <c r="J623" s="176"/>
      <c r="K623" s="177"/>
      <c r="L623" s="178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  <c r="AB623" s="87"/>
    </row>
    <row r="624">
      <c r="A624" s="179"/>
      <c r="B624" s="180"/>
      <c r="C624" s="181"/>
      <c r="D624" s="171"/>
      <c r="E624" s="172"/>
      <c r="F624" s="173"/>
      <c r="G624" s="174"/>
      <c r="H624" s="175"/>
      <c r="I624" s="174"/>
      <c r="J624" s="176"/>
      <c r="K624" s="177"/>
      <c r="L624" s="178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  <c r="AB624" s="87"/>
    </row>
    <row r="625">
      <c r="A625" s="179"/>
      <c r="B625" s="180"/>
      <c r="C625" s="181"/>
      <c r="D625" s="171"/>
      <c r="E625" s="172"/>
      <c r="F625" s="173"/>
      <c r="G625" s="174"/>
      <c r="H625" s="175"/>
      <c r="I625" s="174"/>
      <c r="J625" s="176"/>
      <c r="K625" s="177"/>
      <c r="L625" s="178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  <c r="AB625" s="87"/>
    </row>
    <row r="626">
      <c r="A626" s="179"/>
      <c r="B626" s="180"/>
      <c r="C626" s="181"/>
      <c r="D626" s="171"/>
      <c r="E626" s="172"/>
      <c r="F626" s="173"/>
      <c r="G626" s="174"/>
      <c r="H626" s="175"/>
      <c r="I626" s="174"/>
      <c r="J626" s="176"/>
      <c r="K626" s="177"/>
      <c r="L626" s="178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  <c r="AB626" s="87"/>
    </row>
    <row r="627">
      <c r="A627" s="179"/>
      <c r="B627" s="180"/>
      <c r="C627" s="181"/>
      <c r="D627" s="171"/>
      <c r="E627" s="172"/>
      <c r="F627" s="173"/>
      <c r="G627" s="174"/>
      <c r="H627" s="175"/>
      <c r="I627" s="174"/>
      <c r="J627" s="176"/>
      <c r="K627" s="177"/>
      <c r="L627" s="178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  <c r="AB627" s="87"/>
    </row>
    <row r="628">
      <c r="A628" s="179"/>
      <c r="B628" s="180"/>
      <c r="C628" s="181"/>
      <c r="D628" s="171"/>
      <c r="E628" s="172"/>
      <c r="F628" s="173"/>
      <c r="G628" s="174"/>
      <c r="H628" s="175"/>
      <c r="I628" s="174"/>
      <c r="J628" s="176"/>
      <c r="K628" s="177"/>
      <c r="L628" s="178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  <c r="AB628" s="87"/>
    </row>
    <row r="629">
      <c r="A629" s="179"/>
      <c r="B629" s="180"/>
      <c r="C629" s="181"/>
      <c r="D629" s="171"/>
      <c r="E629" s="172"/>
      <c r="F629" s="173"/>
      <c r="G629" s="174"/>
      <c r="H629" s="175"/>
      <c r="I629" s="174"/>
      <c r="J629" s="176"/>
      <c r="K629" s="177"/>
      <c r="L629" s="178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  <c r="AB629" s="87"/>
    </row>
    <row r="630">
      <c r="A630" s="179"/>
      <c r="B630" s="180"/>
      <c r="C630" s="181"/>
      <c r="D630" s="171"/>
      <c r="E630" s="172"/>
      <c r="F630" s="173"/>
      <c r="G630" s="174"/>
      <c r="H630" s="175"/>
      <c r="I630" s="174"/>
      <c r="J630" s="176"/>
      <c r="K630" s="177"/>
      <c r="L630" s="178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  <c r="AB630" s="87"/>
    </row>
    <row r="631">
      <c r="A631" s="179"/>
      <c r="B631" s="180"/>
      <c r="C631" s="181"/>
      <c r="D631" s="171"/>
      <c r="E631" s="172"/>
      <c r="F631" s="173"/>
      <c r="G631" s="174"/>
      <c r="H631" s="175"/>
      <c r="I631" s="174"/>
      <c r="J631" s="176"/>
      <c r="K631" s="177"/>
      <c r="L631" s="178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  <c r="AB631" s="87"/>
    </row>
    <row r="632">
      <c r="A632" s="179"/>
      <c r="B632" s="180"/>
      <c r="C632" s="181"/>
      <c r="D632" s="171"/>
      <c r="E632" s="172"/>
      <c r="F632" s="173"/>
      <c r="G632" s="174"/>
      <c r="H632" s="175"/>
      <c r="I632" s="174"/>
      <c r="J632" s="176"/>
      <c r="K632" s="177"/>
      <c r="L632" s="178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  <c r="AB632" s="87"/>
    </row>
    <row r="633">
      <c r="A633" s="179"/>
      <c r="B633" s="180"/>
      <c r="C633" s="181"/>
      <c r="D633" s="171"/>
      <c r="E633" s="172"/>
      <c r="F633" s="173"/>
      <c r="G633" s="174"/>
      <c r="H633" s="175"/>
      <c r="I633" s="174"/>
      <c r="J633" s="176"/>
      <c r="K633" s="177"/>
      <c r="L633" s="178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  <c r="AB633" s="87"/>
    </row>
    <row r="634">
      <c r="A634" s="179"/>
      <c r="B634" s="180"/>
      <c r="C634" s="181"/>
      <c r="D634" s="171"/>
      <c r="E634" s="172"/>
      <c r="F634" s="173"/>
      <c r="G634" s="174"/>
      <c r="H634" s="175"/>
      <c r="I634" s="174"/>
      <c r="J634" s="176"/>
      <c r="K634" s="177"/>
      <c r="L634" s="178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  <c r="AB634" s="87"/>
    </row>
    <row r="635">
      <c r="A635" s="179"/>
      <c r="B635" s="180"/>
      <c r="C635" s="181"/>
      <c r="D635" s="171"/>
      <c r="E635" s="172"/>
      <c r="F635" s="173"/>
      <c r="G635" s="174"/>
      <c r="H635" s="175"/>
      <c r="I635" s="174"/>
      <c r="J635" s="176"/>
      <c r="K635" s="177"/>
      <c r="L635" s="178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  <c r="AB635" s="87"/>
    </row>
    <row r="636">
      <c r="A636" s="179"/>
      <c r="B636" s="180"/>
      <c r="C636" s="181"/>
      <c r="D636" s="171"/>
      <c r="E636" s="172"/>
      <c r="F636" s="173"/>
      <c r="G636" s="174"/>
      <c r="H636" s="175"/>
      <c r="I636" s="174"/>
      <c r="J636" s="176"/>
      <c r="K636" s="177"/>
      <c r="L636" s="178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  <c r="AB636" s="87"/>
    </row>
    <row r="637">
      <c r="A637" s="179"/>
      <c r="B637" s="180"/>
      <c r="C637" s="181"/>
      <c r="D637" s="171"/>
      <c r="E637" s="172"/>
      <c r="F637" s="173"/>
      <c r="G637" s="174"/>
      <c r="H637" s="175"/>
      <c r="I637" s="174"/>
      <c r="J637" s="176"/>
      <c r="K637" s="177"/>
      <c r="L637" s="178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  <c r="AB637" s="87"/>
    </row>
    <row r="638">
      <c r="A638" s="179"/>
      <c r="B638" s="180"/>
      <c r="C638" s="181"/>
      <c r="D638" s="171"/>
      <c r="E638" s="172"/>
      <c r="F638" s="173"/>
      <c r="G638" s="174"/>
      <c r="H638" s="175"/>
      <c r="I638" s="174"/>
      <c r="J638" s="176"/>
      <c r="K638" s="177"/>
      <c r="L638" s="178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  <c r="AB638" s="87"/>
    </row>
    <row r="639">
      <c r="A639" s="179"/>
      <c r="B639" s="180"/>
      <c r="C639" s="181"/>
      <c r="D639" s="171"/>
      <c r="E639" s="172"/>
      <c r="F639" s="173"/>
      <c r="G639" s="174"/>
      <c r="H639" s="175"/>
      <c r="I639" s="174"/>
      <c r="J639" s="176"/>
      <c r="K639" s="177"/>
      <c r="L639" s="178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</row>
    <row r="640">
      <c r="A640" s="179"/>
      <c r="B640" s="180"/>
      <c r="C640" s="181"/>
      <c r="D640" s="171"/>
      <c r="E640" s="172"/>
      <c r="F640" s="173"/>
      <c r="G640" s="174"/>
      <c r="H640" s="175"/>
      <c r="I640" s="174"/>
      <c r="J640" s="176"/>
      <c r="K640" s="177"/>
      <c r="L640" s="178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  <c r="AB640" s="87"/>
    </row>
    <row r="641">
      <c r="A641" s="179"/>
      <c r="B641" s="180"/>
      <c r="C641" s="181"/>
      <c r="D641" s="171"/>
      <c r="E641" s="172"/>
      <c r="F641" s="173"/>
      <c r="G641" s="174"/>
      <c r="H641" s="175"/>
      <c r="I641" s="174"/>
      <c r="J641" s="176"/>
      <c r="K641" s="177"/>
      <c r="L641" s="178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  <c r="AB641" s="87"/>
    </row>
    <row r="642">
      <c r="A642" s="179"/>
      <c r="B642" s="180"/>
      <c r="C642" s="181"/>
      <c r="D642" s="171"/>
      <c r="E642" s="172"/>
      <c r="F642" s="173"/>
      <c r="G642" s="174"/>
      <c r="H642" s="175"/>
      <c r="I642" s="174"/>
      <c r="J642" s="176"/>
      <c r="K642" s="177"/>
      <c r="L642" s="178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</row>
    <row r="643">
      <c r="A643" s="179"/>
      <c r="B643" s="180"/>
      <c r="C643" s="181"/>
      <c r="D643" s="171"/>
      <c r="E643" s="172"/>
      <c r="F643" s="173"/>
      <c r="G643" s="174"/>
      <c r="H643" s="175"/>
      <c r="I643" s="174"/>
      <c r="J643" s="176"/>
      <c r="K643" s="177"/>
      <c r="L643" s="178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</row>
    <row r="644">
      <c r="A644" s="179"/>
      <c r="B644" s="180"/>
      <c r="C644" s="181"/>
      <c r="D644" s="171"/>
      <c r="E644" s="172"/>
      <c r="F644" s="173"/>
      <c r="G644" s="174"/>
      <c r="H644" s="175"/>
      <c r="I644" s="174"/>
      <c r="J644" s="176"/>
      <c r="K644" s="177"/>
      <c r="L644" s="178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  <c r="AB644" s="87"/>
    </row>
    <row r="645">
      <c r="A645" s="179"/>
      <c r="B645" s="180"/>
      <c r="C645" s="181"/>
      <c r="D645" s="171"/>
      <c r="E645" s="172"/>
      <c r="F645" s="173"/>
      <c r="G645" s="174"/>
      <c r="H645" s="175"/>
      <c r="I645" s="174"/>
      <c r="J645" s="176"/>
      <c r="K645" s="177"/>
      <c r="L645" s="178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</row>
    <row r="646">
      <c r="A646" s="179"/>
      <c r="B646" s="180"/>
      <c r="C646" s="181"/>
      <c r="D646" s="171"/>
      <c r="E646" s="172"/>
      <c r="F646" s="173"/>
      <c r="G646" s="174"/>
      <c r="H646" s="175"/>
      <c r="I646" s="174"/>
      <c r="J646" s="176"/>
      <c r="K646" s="177"/>
      <c r="L646" s="178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</row>
    <row r="647">
      <c r="A647" s="179"/>
      <c r="B647" s="180"/>
      <c r="C647" s="181"/>
      <c r="D647" s="171"/>
      <c r="E647" s="172"/>
      <c r="F647" s="173"/>
      <c r="G647" s="174"/>
      <c r="H647" s="175"/>
      <c r="I647" s="174"/>
      <c r="J647" s="176"/>
      <c r="K647" s="177"/>
      <c r="L647" s="178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</row>
    <row r="648">
      <c r="A648" s="179"/>
      <c r="B648" s="180"/>
      <c r="C648" s="181"/>
      <c r="D648" s="171"/>
      <c r="E648" s="172"/>
      <c r="F648" s="173"/>
      <c r="G648" s="174"/>
      <c r="H648" s="175"/>
      <c r="I648" s="174"/>
      <c r="J648" s="176"/>
      <c r="K648" s="177"/>
      <c r="L648" s="178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</row>
    <row r="649">
      <c r="A649" s="179"/>
      <c r="B649" s="180"/>
      <c r="C649" s="181"/>
      <c r="D649" s="171"/>
      <c r="E649" s="172"/>
      <c r="F649" s="173"/>
      <c r="G649" s="174"/>
      <c r="H649" s="175"/>
      <c r="I649" s="174"/>
      <c r="J649" s="176"/>
      <c r="K649" s="177"/>
      <c r="L649" s="178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</row>
    <row r="650">
      <c r="A650" s="179"/>
      <c r="B650" s="180"/>
      <c r="C650" s="181"/>
      <c r="D650" s="171"/>
      <c r="E650" s="172"/>
      <c r="F650" s="173"/>
      <c r="G650" s="174"/>
      <c r="H650" s="175"/>
      <c r="I650" s="174"/>
      <c r="J650" s="176"/>
      <c r="K650" s="177"/>
      <c r="L650" s="178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</row>
    <row r="651">
      <c r="A651" s="179"/>
      <c r="B651" s="180"/>
      <c r="C651" s="181"/>
      <c r="D651" s="171"/>
      <c r="E651" s="172"/>
      <c r="F651" s="173"/>
      <c r="G651" s="174"/>
      <c r="H651" s="175"/>
      <c r="I651" s="174"/>
      <c r="J651" s="176"/>
      <c r="K651" s="177"/>
      <c r="L651" s="178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  <c r="AB651" s="87"/>
    </row>
    <row r="652">
      <c r="A652" s="179"/>
      <c r="B652" s="180"/>
      <c r="C652" s="181"/>
      <c r="D652" s="171"/>
      <c r="E652" s="172"/>
      <c r="F652" s="173"/>
      <c r="G652" s="174"/>
      <c r="H652" s="175"/>
      <c r="I652" s="174"/>
      <c r="J652" s="176"/>
      <c r="K652" s="177"/>
      <c r="L652" s="178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</row>
    <row r="653">
      <c r="A653" s="179"/>
      <c r="B653" s="180"/>
      <c r="C653" s="181"/>
      <c r="D653" s="171"/>
      <c r="E653" s="172"/>
      <c r="F653" s="173"/>
      <c r="G653" s="174"/>
      <c r="H653" s="175"/>
      <c r="I653" s="174"/>
      <c r="J653" s="176"/>
      <c r="K653" s="177"/>
      <c r="L653" s="178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</row>
    <row r="654">
      <c r="A654" s="179"/>
      <c r="B654" s="180"/>
      <c r="C654" s="181"/>
      <c r="D654" s="171"/>
      <c r="E654" s="172"/>
      <c r="F654" s="173"/>
      <c r="G654" s="174"/>
      <c r="H654" s="175"/>
      <c r="I654" s="174"/>
      <c r="J654" s="176"/>
      <c r="K654" s="177"/>
      <c r="L654" s="178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</row>
    <row r="655">
      <c r="A655" s="179"/>
      <c r="B655" s="180"/>
      <c r="C655" s="181"/>
      <c r="D655" s="171"/>
      <c r="E655" s="172"/>
      <c r="F655" s="173"/>
      <c r="G655" s="174"/>
      <c r="H655" s="175"/>
      <c r="I655" s="174"/>
      <c r="J655" s="176"/>
      <c r="K655" s="177"/>
      <c r="L655" s="178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</row>
    <row r="656">
      <c r="A656" s="179"/>
      <c r="B656" s="180"/>
      <c r="C656" s="181"/>
      <c r="D656" s="171"/>
      <c r="E656" s="172"/>
      <c r="F656" s="173"/>
      <c r="G656" s="174"/>
      <c r="H656" s="175"/>
      <c r="I656" s="174"/>
      <c r="J656" s="176"/>
      <c r="K656" s="177"/>
      <c r="L656" s="178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</row>
    <row r="657">
      <c r="A657" s="179"/>
      <c r="B657" s="180"/>
      <c r="C657" s="181"/>
      <c r="D657" s="171"/>
      <c r="E657" s="172"/>
      <c r="F657" s="173"/>
      <c r="G657" s="174"/>
      <c r="H657" s="175"/>
      <c r="I657" s="174"/>
      <c r="J657" s="176"/>
      <c r="K657" s="177"/>
      <c r="L657" s="178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</row>
    <row r="658">
      <c r="A658" s="179"/>
      <c r="B658" s="180"/>
      <c r="C658" s="181"/>
      <c r="D658" s="171"/>
      <c r="E658" s="172"/>
      <c r="F658" s="173"/>
      <c r="G658" s="174"/>
      <c r="H658" s="175"/>
      <c r="I658" s="174"/>
      <c r="J658" s="176"/>
      <c r="K658" s="177"/>
      <c r="L658" s="178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</row>
    <row r="659">
      <c r="A659" s="179"/>
      <c r="B659" s="180"/>
      <c r="C659" s="181"/>
      <c r="D659" s="171"/>
      <c r="E659" s="172"/>
      <c r="F659" s="173"/>
      <c r="G659" s="174"/>
      <c r="H659" s="175"/>
      <c r="I659" s="174"/>
      <c r="J659" s="176"/>
      <c r="K659" s="177"/>
      <c r="L659" s="178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  <c r="AB659" s="87"/>
    </row>
    <row r="660">
      <c r="A660" s="179"/>
      <c r="B660" s="180"/>
      <c r="C660" s="181"/>
      <c r="D660" s="171"/>
      <c r="E660" s="172"/>
      <c r="F660" s="173"/>
      <c r="G660" s="174"/>
      <c r="H660" s="175"/>
      <c r="I660" s="174"/>
      <c r="J660" s="176"/>
      <c r="K660" s="177"/>
      <c r="L660" s="178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  <c r="AB660" s="87"/>
    </row>
    <row r="661">
      <c r="A661" s="179"/>
      <c r="B661" s="180"/>
      <c r="C661" s="181"/>
      <c r="D661" s="171"/>
      <c r="E661" s="172"/>
      <c r="F661" s="173"/>
      <c r="G661" s="174"/>
      <c r="H661" s="175"/>
      <c r="I661" s="174"/>
      <c r="J661" s="176"/>
      <c r="K661" s="177"/>
      <c r="L661" s="178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</row>
    <row r="662">
      <c r="A662" s="179"/>
      <c r="B662" s="180"/>
      <c r="C662" s="181"/>
      <c r="D662" s="171"/>
      <c r="E662" s="172"/>
      <c r="F662" s="173"/>
      <c r="G662" s="174"/>
      <c r="H662" s="175"/>
      <c r="I662" s="174"/>
      <c r="J662" s="176"/>
      <c r="K662" s="177"/>
      <c r="L662" s="178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  <c r="AB662" s="87"/>
    </row>
    <row r="663">
      <c r="A663" s="179"/>
      <c r="B663" s="180"/>
      <c r="C663" s="181"/>
      <c r="D663" s="171"/>
      <c r="E663" s="172"/>
      <c r="F663" s="173"/>
      <c r="G663" s="174"/>
      <c r="H663" s="175"/>
      <c r="I663" s="174"/>
      <c r="J663" s="176"/>
      <c r="K663" s="177"/>
      <c r="L663" s="178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</row>
    <row r="664">
      <c r="A664" s="179"/>
      <c r="B664" s="180"/>
      <c r="C664" s="181"/>
      <c r="D664" s="171"/>
      <c r="E664" s="172"/>
      <c r="F664" s="173"/>
      <c r="G664" s="174"/>
      <c r="H664" s="175"/>
      <c r="I664" s="174"/>
      <c r="J664" s="176"/>
      <c r="K664" s="177"/>
      <c r="L664" s="178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</row>
    <row r="665">
      <c r="A665" s="179"/>
      <c r="B665" s="180"/>
      <c r="C665" s="181"/>
      <c r="D665" s="171"/>
      <c r="E665" s="172"/>
      <c r="F665" s="173"/>
      <c r="G665" s="174"/>
      <c r="H665" s="175"/>
      <c r="I665" s="174"/>
      <c r="J665" s="176"/>
      <c r="K665" s="177"/>
      <c r="L665" s="178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</row>
    <row r="666">
      <c r="A666" s="179"/>
      <c r="B666" s="180"/>
      <c r="C666" s="181"/>
      <c r="D666" s="171"/>
      <c r="E666" s="172"/>
      <c r="F666" s="173"/>
      <c r="G666" s="174"/>
      <c r="H666" s="175"/>
      <c r="I666" s="174"/>
      <c r="J666" s="176"/>
      <c r="K666" s="177"/>
      <c r="L666" s="178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</row>
    <row r="667">
      <c r="A667" s="179"/>
      <c r="B667" s="180"/>
      <c r="C667" s="181"/>
      <c r="D667" s="171"/>
      <c r="E667" s="172"/>
      <c r="F667" s="173"/>
      <c r="G667" s="174"/>
      <c r="H667" s="175"/>
      <c r="I667" s="174"/>
      <c r="J667" s="176"/>
      <c r="K667" s="177"/>
      <c r="L667" s="178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</row>
    <row r="668">
      <c r="A668" s="179"/>
      <c r="B668" s="180"/>
      <c r="C668" s="181"/>
      <c r="D668" s="171"/>
      <c r="E668" s="172"/>
      <c r="F668" s="173"/>
      <c r="G668" s="174"/>
      <c r="H668" s="175"/>
      <c r="I668" s="174"/>
      <c r="J668" s="176"/>
      <c r="K668" s="177"/>
      <c r="L668" s="178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</row>
    <row r="669">
      <c r="A669" s="179"/>
      <c r="B669" s="180"/>
      <c r="C669" s="181"/>
      <c r="D669" s="171"/>
      <c r="E669" s="172"/>
      <c r="F669" s="173"/>
      <c r="G669" s="174"/>
      <c r="H669" s="175"/>
      <c r="I669" s="174"/>
      <c r="J669" s="176"/>
      <c r="K669" s="177"/>
      <c r="L669" s="178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</row>
    <row r="670">
      <c r="A670" s="179"/>
      <c r="B670" s="180"/>
      <c r="C670" s="181"/>
      <c r="D670" s="171"/>
      <c r="E670" s="172"/>
      <c r="F670" s="173"/>
      <c r="G670" s="174"/>
      <c r="H670" s="175"/>
      <c r="I670" s="174"/>
      <c r="J670" s="176"/>
      <c r="K670" s="177"/>
      <c r="L670" s="178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</row>
    <row r="671">
      <c r="A671" s="179"/>
      <c r="B671" s="180"/>
      <c r="C671" s="181"/>
      <c r="D671" s="171"/>
      <c r="E671" s="172"/>
      <c r="F671" s="173"/>
      <c r="G671" s="174"/>
      <c r="H671" s="175"/>
      <c r="I671" s="174"/>
      <c r="J671" s="176"/>
      <c r="K671" s="177"/>
      <c r="L671" s="178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</row>
    <row r="672">
      <c r="A672" s="179"/>
      <c r="B672" s="180"/>
      <c r="C672" s="181"/>
      <c r="D672" s="171"/>
      <c r="E672" s="172"/>
      <c r="F672" s="173"/>
      <c r="G672" s="174"/>
      <c r="H672" s="175"/>
      <c r="I672" s="174"/>
      <c r="J672" s="176"/>
      <c r="K672" s="177"/>
      <c r="L672" s="178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</row>
    <row r="673">
      <c r="A673" s="179"/>
      <c r="B673" s="180"/>
      <c r="C673" s="181"/>
      <c r="D673" s="171"/>
      <c r="E673" s="172"/>
      <c r="F673" s="173"/>
      <c r="G673" s="174"/>
      <c r="H673" s="175"/>
      <c r="I673" s="174"/>
      <c r="J673" s="176"/>
      <c r="K673" s="177"/>
      <c r="L673" s="178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</row>
    <row r="674">
      <c r="A674" s="179"/>
      <c r="B674" s="180"/>
      <c r="C674" s="181"/>
      <c r="D674" s="171"/>
      <c r="E674" s="172"/>
      <c r="F674" s="173"/>
      <c r="G674" s="174"/>
      <c r="H674" s="175"/>
      <c r="I674" s="174"/>
      <c r="J674" s="176"/>
      <c r="K674" s="177"/>
      <c r="L674" s="178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</row>
    <row r="675">
      <c r="A675" s="179"/>
      <c r="B675" s="180"/>
      <c r="C675" s="181"/>
      <c r="D675" s="171"/>
      <c r="E675" s="172"/>
      <c r="F675" s="173"/>
      <c r="G675" s="174"/>
      <c r="H675" s="175"/>
      <c r="I675" s="174"/>
      <c r="J675" s="176"/>
      <c r="K675" s="177"/>
      <c r="L675" s="178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</row>
    <row r="676">
      <c r="A676" s="179"/>
      <c r="B676" s="180"/>
      <c r="C676" s="181"/>
      <c r="D676" s="171"/>
      <c r="E676" s="172"/>
      <c r="F676" s="173"/>
      <c r="G676" s="174"/>
      <c r="H676" s="175"/>
      <c r="I676" s="174"/>
      <c r="J676" s="176"/>
      <c r="K676" s="177"/>
      <c r="L676" s="178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</row>
    <row r="677">
      <c r="A677" s="179"/>
      <c r="B677" s="180"/>
      <c r="C677" s="181"/>
      <c r="D677" s="171"/>
      <c r="E677" s="172"/>
      <c r="F677" s="173"/>
      <c r="G677" s="174"/>
      <c r="H677" s="175"/>
      <c r="I677" s="174"/>
      <c r="J677" s="176"/>
      <c r="K677" s="177"/>
      <c r="L677" s="178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</row>
    <row r="678">
      <c r="A678" s="179"/>
      <c r="B678" s="180"/>
      <c r="C678" s="181"/>
      <c r="D678" s="171"/>
      <c r="E678" s="172"/>
      <c r="F678" s="173"/>
      <c r="G678" s="174"/>
      <c r="H678" s="175"/>
      <c r="I678" s="174"/>
      <c r="J678" s="176"/>
      <c r="K678" s="177"/>
      <c r="L678" s="178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</row>
    <row r="679">
      <c r="A679" s="179"/>
      <c r="B679" s="180"/>
      <c r="C679" s="181"/>
      <c r="D679" s="171"/>
      <c r="E679" s="172"/>
      <c r="F679" s="173"/>
      <c r="G679" s="174"/>
      <c r="H679" s="175"/>
      <c r="I679" s="174"/>
      <c r="J679" s="176"/>
      <c r="K679" s="177"/>
      <c r="L679" s="178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</row>
    <row r="680">
      <c r="A680" s="179"/>
      <c r="B680" s="180"/>
      <c r="C680" s="181"/>
      <c r="D680" s="171"/>
      <c r="E680" s="172"/>
      <c r="F680" s="173"/>
      <c r="G680" s="174"/>
      <c r="H680" s="175"/>
      <c r="I680" s="174"/>
      <c r="J680" s="176"/>
      <c r="K680" s="177"/>
      <c r="L680" s="178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</row>
    <row r="681">
      <c r="A681" s="179"/>
      <c r="B681" s="180"/>
      <c r="C681" s="181"/>
      <c r="D681" s="171"/>
      <c r="E681" s="172"/>
      <c r="F681" s="173"/>
      <c r="G681" s="174"/>
      <c r="H681" s="175"/>
      <c r="I681" s="174"/>
      <c r="J681" s="176"/>
      <c r="K681" s="177"/>
      <c r="L681" s="178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</row>
    <row r="682">
      <c r="A682" s="179"/>
      <c r="B682" s="180"/>
      <c r="C682" s="181"/>
      <c r="D682" s="171"/>
      <c r="E682" s="172"/>
      <c r="F682" s="173"/>
      <c r="G682" s="174"/>
      <c r="H682" s="175"/>
      <c r="I682" s="174"/>
      <c r="J682" s="176"/>
      <c r="K682" s="177"/>
      <c r="L682" s="178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</row>
    <row r="683">
      <c r="A683" s="179"/>
      <c r="B683" s="180"/>
      <c r="C683" s="181"/>
      <c r="D683" s="171"/>
      <c r="E683" s="172"/>
      <c r="F683" s="173"/>
      <c r="G683" s="174"/>
      <c r="H683" s="175"/>
      <c r="I683" s="174"/>
      <c r="J683" s="176"/>
      <c r="K683" s="177"/>
      <c r="L683" s="178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</row>
    <row r="684">
      <c r="A684" s="179"/>
      <c r="B684" s="180"/>
      <c r="C684" s="181"/>
      <c r="D684" s="171"/>
      <c r="E684" s="172"/>
      <c r="F684" s="173"/>
      <c r="G684" s="174"/>
      <c r="H684" s="175"/>
      <c r="I684" s="174"/>
      <c r="J684" s="176"/>
      <c r="K684" s="177"/>
      <c r="L684" s="178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</row>
    <row r="685">
      <c r="A685" s="179"/>
      <c r="B685" s="180"/>
      <c r="C685" s="181"/>
      <c r="D685" s="171"/>
      <c r="E685" s="172"/>
      <c r="F685" s="173"/>
      <c r="G685" s="174"/>
      <c r="H685" s="175"/>
      <c r="I685" s="174"/>
      <c r="J685" s="176"/>
      <c r="K685" s="177"/>
      <c r="L685" s="178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</row>
    <row r="686">
      <c r="A686" s="179"/>
      <c r="B686" s="180"/>
      <c r="C686" s="181"/>
      <c r="D686" s="171"/>
      <c r="E686" s="172"/>
      <c r="F686" s="173"/>
      <c r="G686" s="174"/>
      <c r="H686" s="175"/>
      <c r="I686" s="174"/>
      <c r="J686" s="176"/>
      <c r="K686" s="177"/>
      <c r="L686" s="178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</row>
    <row r="687">
      <c r="A687" s="179"/>
      <c r="B687" s="180"/>
      <c r="C687" s="181"/>
      <c r="D687" s="171"/>
      <c r="E687" s="172"/>
      <c r="F687" s="173"/>
      <c r="G687" s="174"/>
      <c r="H687" s="175"/>
      <c r="I687" s="174"/>
      <c r="J687" s="176"/>
      <c r="K687" s="177"/>
      <c r="L687" s="178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</row>
    <row r="688">
      <c r="A688" s="179"/>
      <c r="B688" s="180"/>
      <c r="C688" s="181"/>
      <c r="D688" s="171"/>
      <c r="E688" s="172"/>
      <c r="F688" s="173"/>
      <c r="G688" s="174"/>
      <c r="H688" s="175"/>
      <c r="I688" s="174"/>
      <c r="J688" s="176"/>
      <c r="K688" s="177"/>
      <c r="L688" s="178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</row>
    <row r="689">
      <c r="A689" s="179"/>
      <c r="B689" s="180"/>
      <c r="C689" s="181"/>
      <c r="D689" s="171"/>
      <c r="E689" s="172"/>
      <c r="F689" s="173"/>
      <c r="G689" s="174"/>
      <c r="H689" s="175"/>
      <c r="I689" s="174"/>
      <c r="J689" s="176"/>
      <c r="K689" s="177"/>
      <c r="L689" s="178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</row>
    <row r="690">
      <c r="A690" s="179"/>
      <c r="B690" s="180"/>
      <c r="C690" s="181"/>
      <c r="D690" s="171"/>
      <c r="E690" s="172"/>
      <c r="F690" s="173"/>
      <c r="G690" s="174"/>
      <c r="H690" s="175"/>
      <c r="I690" s="174"/>
      <c r="J690" s="176"/>
      <c r="K690" s="177"/>
      <c r="L690" s="178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</row>
    <row r="691">
      <c r="A691" s="179"/>
      <c r="B691" s="180"/>
      <c r="C691" s="181"/>
      <c r="D691" s="171"/>
      <c r="E691" s="172"/>
      <c r="F691" s="173"/>
      <c r="G691" s="174"/>
      <c r="H691" s="175"/>
      <c r="I691" s="174"/>
      <c r="J691" s="176"/>
      <c r="K691" s="177"/>
      <c r="L691" s="178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</row>
    <row r="692">
      <c r="A692" s="179"/>
      <c r="B692" s="180"/>
      <c r="C692" s="181"/>
      <c r="D692" s="171"/>
      <c r="E692" s="172"/>
      <c r="F692" s="173"/>
      <c r="G692" s="174"/>
      <c r="H692" s="175"/>
      <c r="I692" s="174"/>
      <c r="J692" s="176"/>
      <c r="K692" s="177"/>
      <c r="L692" s="178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</row>
    <row r="693">
      <c r="A693" s="179"/>
      <c r="B693" s="180"/>
      <c r="C693" s="181"/>
      <c r="D693" s="171"/>
      <c r="E693" s="172"/>
      <c r="F693" s="173"/>
      <c r="G693" s="174"/>
      <c r="H693" s="175"/>
      <c r="I693" s="174"/>
      <c r="J693" s="176"/>
      <c r="K693" s="177"/>
      <c r="L693" s="178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</row>
    <row r="694">
      <c r="A694" s="179"/>
      <c r="B694" s="180"/>
      <c r="C694" s="181"/>
      <c r="D694" s="171"/>
      <c r="E694" s="172"/>
      <c r="F694" s="173"/>
      <c r="G694" s="174"/>
      <c r="H694" s="175"/>
      <c r="I694" s="174"/>
      <c r="J694" s="176"/>
      <c r="K694" s="177"/>
      <c r="L694" s="178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</row>
    <row r="695">
      <c r="A695" s="179"/>
      <c r="B695" s="180"/>
      <c r="C695" s="181"/>
      <c r="D695" s="171"/>
      <c r="E695" s="172"/>
      <c r="F695" s="173"/>
      <c r="G695" s="174"/>
      <c r="H695" s="175"/>
      <c r="I695" s="174"/>
      <c r="J695" s="176"/>
      <c r="K695" s="177"/>
      <c r="L695" s="178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</row>
    <row r="696">
      <c r="A696" s="179"/>
      <c r="B696" s="180"/>
      <c r="C696" s="181"/>
      <c r="D696" s="171"/>
      <c r="E696" s="172"/>
      <c r="F696" s="173"/>
      <c r="G696" s="174"/>
      <c r="H696" s="175"/>
      <c r="I696" s="174"/>
      <c r="J696" s="176"/>
      <c r="K696" s="177"/>
      <c r="L696" s="178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</row>
    <row r="697">
      <c r="A697" s="179"/>
      <c r="B697" s="180"/>
      <c r="C697" s="181"/>
      <c r="D697" s="171"/>
      <c r="E697" s="172"/>
      <c r="F697" s="173"/>
      <c r="G697" s="174"/>
      <c r="H697" s="175"/>
      <c r="I697" s="174"/>
      <c r="J697" s="176"/>
      <c r="K697" s="177"/>
      <c r="L697" s="178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</row>
    <row r="698">
      <c r="A698" s="179"/>
      <c r="B698" s="180"/>
      <c r="C698" s="181"/>
      <c r="D698" s="171"/>
      <c r="E698" s="172"/>
      <c r="F698" s="173"/>
      <c r="G698" s="174"/>
      <c r="H698" s="175"/>
      <c r="I698" s="174"/>
      <c r="J698" s="176"/>
      <c r="K698" s="177"/>
      <c r="L698" s="178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</row>
    <row r="699">
      <c r="A699" s="179"/>
      <c r="B699" s="180"/>
      <c r="C699" s="181"/>
      <c r="D699" s="171"/>
      <c r="E699" s="172"/>
      <c r="F699" s="173"/>
      <c r="G699" s="174"/>
      <c r="H699" s="175"/>
      <c r="I699" s="174"/>
      <c r="J699" s="176"/>
      <c r="K699" s="177"/>
      <c r="L699" s="178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</row>
    <row r="700">
      <c r="A700" s="179"/>
      <c r="B700" s="180"/>
      <c r="C700" s="181"/>
      <c r="D700" s="171"/>
      <c r="E700" s="172"/>
      <c r="F700" s="173"/>
      <c r="G700" s="174"/>
      <c r="H700" s="175"/>
      <c r="I700" s="174"/>
      <c r="J700" s="176"/>
      <c r="K700" s="177"/>
      <c r="L700" s="178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</row>
    <row r="701">
      <c r="A701" s="179"/>
      <c r="B701" s="180"/>
      <c r="C701" s="181"/>
      <c r="D701" s="171"/>
      <c r="E701" s="172"/>
      <c r="F701" s="173"/>
      <c r="G701" s="174"/>
      <c r="H701" s="175"/>
      <c r="I701" s="174"/>
      <c r="J701" s="176"/>
      <c r="K701" s="177"/>
      <c r="L701" s="178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</row>
    <row r="702">
      <c r="A702" s="179"/>
      <c r="B702" s="180"/>
      <c r="C702" s="181"/>
      <c r="D702" s="171"/>
      <c r="E702" s="172"/>
      <c r="F702" s="173"/>
      <c r="G702" s="174"/>
      <c r="H702" s="175"/>
      <c r="I702" s="174"/>
      <c r="J702" s="176"/>
      <c r="K702" s="177"/>
      <c r="L702" s="178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</row>
    <row r="703">
      <c r="A703" s="179"/>
      <c r="B703" s="180"/>
      <c r="C703" s="181"/>
      <c r="D703" s="171"/>
      <c r="E703" s="172"/>
      <c r="F703" s="173"/>
      <c r="G703" s="174"/>
      <c r="H703" s="175"/>
      <c r="I703" s="174"/>
      <c r="J703" s="176"/>
      <c r="K703" s="177"/>
      <c r="L703" s="178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</row>
    <row r="704">
      <c r="A704" s="179"/>
      <c r="B704" s="180"/>
      <c r="C704" s="181"/>
      <c r="D704" s="171"/>
      <c r="E704" s="172"/>
      <c r="F704" s="173"/>
      <c r="G704" s="174"/>
      <c r="H704" s="175"/>
      <c r="I704" s="174"/>
      <c r="J704" s="176"/>
      <c r="K704" s="177"/>
      <c r="L704" s="178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</row>
    <row r="705">
      <c r="A705" s="179"/>
      <c r="B705" s="180"/>
      <c r="C705" s="181"/>
      <c r="D705" s="171"/>
      <c r="E705" s="172"/>
      <c r="F705" s="173"/>
      <c r="G705" s="174"/>
      <c r="H705" s="175"/>
      <c r="I705" s="174"/>
      <c r="J705" s="176"/>
      <c r="K705" s="177"/>
      <c r="L705" s="178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</row>
    <row r="706">
      <c r="A706" s="179"/>
      <c r="B706" s="180"/>
      <c r="C706" s="181"/>
      <c r="D706" s="171"/>
      <c r="E706" s="172"/>
      <c r="F706" s="173"/>
      <c r="G706" s="174"/>
      <c r="H706" s="175"/>
      <c r="I706" s="174"/>
      <c r="J706" s="176"/>
      <c r="K706" s="177"/>
      <c r="L706" s="178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</row>
    <row r="707">
      <c r="A707" s="179"/>
      <c r="B707" s="180"/>
      <c r="C707" s="181"/>
      <c r="D707" s="171"/>
      <c r="E707" s="172"/>
      <c r="F707" s="173"/>
      <c r="G707" s="174"/>
      <c r="H707" s="175"/>
      <c r="I707" s="174"/>
      <c r="J707" s="176"/>
      <c r="K707" s="177"/>
      <c r="L707" s="178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</row>
    <row r="708">
      <c r="A708" s="179"/>
      <c r="B708" s="180"/>
      <c r="C708" s="181"/>
      <c r="D708" s="171"/>
      <c r="E708" s="172"/>
      <c r="F708" s="173"/>
      <c r="G708" s="174"/>
      <c r="H708" s="175"/>
      <c r="I708" s="174"/>
      <c r="J708" s="176"/>
      <c r="K708" s="177"/>
      <c r="L708" s="178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</row>
    <row r="709">
      <c r="A709" s="179"/>
      <c r="B709" s="180"/>
      <c r="C709" s="181"/>
      <c r="D709" s="171"/>
      <c r="E709" s="172"/>
      <c r="F709" s="173"/>
      <c r="G709" s="174"/>
      <c r="H709" s="175"/>
      <c r="I709" s="174"/>
      <c r="J709" s="176"/>
      <c r="K709" s="177"/>
      <c r="L709" s="178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</row>
    <row r="710">
      <c r="A710" s="179"/>
      <c r="B710" s="180"/>
      <c r="C710" s="181"/>
      <c r="D710" s="171"/>
      <c r="E710" s="172"/>
      <c r="F710" s="173"/>
      <c r="G710" s="174"/>
      <c r="H710" s="175"/>
      <c r="I710" s="174"/>
      <c r="J710" s="176"/>
      <c r="K710" s="177"/>
      <c r="L710" s="178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</row>
    <row r="711">
      <c r="A711" s="179"/>
      <c r="B711" s="180"/>
      <c r="C711" s="181"/>
      <c r="D711" s="171"/>
      <c r="E711" s="172"/>
      <c r="F711" s="173"/>
      <c r="G711" s="174"/>
      <c r="H711" s="175"/>
      <c r="I711" s="174"/>
      <c r="J711" s="176"/>
      <c r="K711" s="177"/>
      <c r="L711" s="178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</row>
    <row r="712">
      <c r="A712" s="179"/>
      <c r="B712" s="180"/>
      <c r="C712" s="181"/>
      <c r="D712" s="171"/>
      <c r="E712" s="172"/>
      <c r="F712" s="173"/>
      <c r="G712" s="174"/>
      <c r="H712" s="175"/>
      <c r="I712" s="174"/>
      <c r="J712" s="176"/>
      <c r="K712" s="177"/>
      <c r="L712" s="178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</row>
    <row r="713">
      <c r="A713" s="179"/>
      <c r="B713" s="180"/>
      <c r="C713" s="181"/>
      <c r="D713" s="171"/>
      <c r="E713" s="172"/>
      <c r="F713" s="173"/>
      <c r="G713" s="174"/>
      <c r="H713" s="175"/>
      <c r="I713" s="174"/>
      <c r="J713" s="176"/>
      <c r="K713" s="177"/>
      <c r="L713" s="178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</row>
    <row r="714">
      <c r="A714" s="179"/>
      <c r="B714" s="180"/>
      <c r="C714" s="181"/>
      <c r="D714" s="171"/>
      <c r="E714" s="172"/>
      <c r="F714" s="173"/>
      <c r="G714" s="174"/>
      <c r="H714" s="175"/>
      <c r="I714" s="174"/>
      <c r="J714" s="176"/>
      <c r="K714" s="177"/>
      <c r="L714" s="178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</row>
    <row r="715">
      <c r="A715" s="179"/>
      <c r="B715" s="180"/>
      <c r="C715" s="181"/>
      <c r="D715" s="171"/>
      <c r="E715" s="172"/>
      <c r="F715" s="173"/>
      <c r="G715" s="174"/>
      <c r="H715" s="175"/>
      <c r="I715" s="174"/>
      <c r="J715" s="176"/>
      <c r="K715" s="177"/>
      <c r="L715" s="178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</row>
    <row r="716">
      <c r="A716" s="179"/>
      <c r="B716" s="180"/>
      <c r="C716" s="181"/>
      <c r="D716" s="171"/>
      <c r="E716" s="172"/>
      <c r="F716" s="173"/>
      <c r="G716" s="174"/>
      <c r="H716" s="175"/>
      <c r="I716" s="174"/>
      <c r="J716" s="176"/>
      <c r="K716" s="177"/>
      <c r="L716" s="178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</row>
    <row r="717">
      <c r="A717" s="179"/>
      <c r="B717" s="180"/>
      <c r="C717" s="181"/>
      <c r="D717" s="171"/>
      <c r="E717" s="172"/>
      <c r="F717" s="173"/>
      <c r="G717" s="174"/>
      <c r="H717" s="175"/>
      <c r="I717" s="174"/>
      <c r="J717" s="176"/>
      <c r="K717" s="177"/>
      <c r="L717" s="178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</row>
    <row r="718">
      <c r="A718" s="179"/>
      <c r="B718" s="180"/>
      <c r="C718" s="181"/>
      <c r="D718" s="171"/>
      <c r="E718" s="172"/>
      <c r="F718" s="173"/>
      <c r="G718" s="174"/>
      <c r="H718" s="175"/>
      <c r="I718" s="174"/>
      <c r="J718" s="176"/>
      <c r="K718" s="177"/>
      <c r="L718" s="178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</row>
    <row r="719">
      <c r="A719" s="179"/>
      <c r="B719" s="180"/>
      <c r="C719" s="181"/>
      <c r="D719" s="171"/>
      <c r="E719" s="172"/>
      <c r="F719" s="173"/>
      <c r="G719" s="174"/>
      <c r="H719" s="175"/>
      <c r="I719" s="174"/>
      <c r="J719" s="176"/>
      <c r="K719" s="177"/>
      <c r="L719" s="178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</row>
    <row r="720">
      <c r="A720" s="179"/>
      <c r="B720" s="180"/>
      <c r="C720" s="181"/>
      <c r="D720" s="171"/>
      <c r="E720" s="172"/>
      <c r="F720" s="173"/>
      <c r="G720" s="174"/>
      <c r="H720" s="175"/>
      <c r="I720" s="174"/>
      <c r="J720" s="176"/>
      <c r="K720" s="177"/>
      <c r="L720" s="178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</row>
    <row r="721">
      <c r="A721" s="179"/>
      <c r="B721" s="180"/>
      <c r="C721" s="181"/>
      <c r="D721" s="171"/>
      <c r="E721" s="172"/>
      <c r="F721" s="173"/>
      <c r="G721" s="174"/>
      <c r="H721" s="175"/>
      <c r="I721" s="174"/>
      <c r="J721" s="176"/>
      <c r="K721" s="177"/>
      <c r="L721" s="178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</row>
    <row r="722">
      <c r="A722" s="179"/>
      <c r="B722" s="180"/>
      <c r="C722" s="181"/>
      <c r="D722" s="171"/>
      <c r="E722" s="172"/>
      <c r="F722" s="173"/>
      <c r="G722" s="174"/>
      <c r="H722" s="175"/>
      <c r="I722" s="174"/>
      <c r="J722" s="176"/>
      <c r="K722" s="177"/>
      <c r="L722" s="178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</row>
    <row r="723">
      <c r="A723" s="179"/>
      <c r="B723" s="180"/>
      <c r="C723" s="181"/>
      <c r="D723" s="171"/>
      <c r="E723" s="172"/>
      <c r="F723" s="173"/>
      <c r="G723" s="174"/>
      <c r="H723" s="175"/>
      <c r="I723" s="174"/>
      <c r="J723" s="176"/>
      <c r="K723" s="177"/>
      <c r="L723" s="178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</row>
    <row r="724">
      <c r="A724" s="179"/>
      <c r="B724" s="180"/>
      <c r="C724" s="181"/>
      <c r="D724" s="171"/>
      <c r="E724" s="172"/>
      <c r="F724" s="173"/>
      <c r="G724" s="174"/>
      <c r="H724" s="175"/>
      <c r="I724" s="174"/>
      <c r="J724" s="176"/>
      <c r="K724" s="177"/>
      <c r="L724" s="178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</row>
    <row r="725">
      <c r="A725" s="179"/>
      <c r="B725" s="180"/>
      <c r="C725" s="181"/>
      <c r="D725" s="171"/>
      <c r="E725" s="172"/>
      <c r="F725" s="173"/>
      <c r="G725" s="174"/>
      <c r="H725" s="175"/>
      <c r="I725" s="174"/>
      <c r="J725" s="176"/>
      <c r="K725" s="177"/>
      <c r="L725" s="178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</row>
    <row r="726">
      <c r="A726" s="179"/>
      <c r="B726" s="180"/>
      <c r="C726" s="181"/>
      <c r="D726" s="171"/>
      <c r="E726" s="172"/>
      <c r="F726" s="173"/>
      <c r="G726" s="174"/>
      <c r="H726" s="175"/>
      <c r="I726" s="174"/>
      <c r="J726" s="176"/>
      <c r="K726" s="177"/>
      <c r="L726" s="178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</row>
    <row r="727">
      <c r="A727" s="179"/>
      <c r="B727" s="180"/>
      <c r="C727" s="181"/>
      <c r="D727" s="171"/>
      <c r="E727" s="172"/>
      <c r="F727" s="173"/>
      <c r="G727" s="174"/>
      <c r="H727" s="175"/>
      <c r="I727" s="174"/>
      <c r="J727" s="176"/>
      <c r="K727" s="177"/>
      <c r="L727" s="178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</row>
    <row r="728">
      <c r="A728" s="179"/>
      <c r="B728" s="180"/>
      <c r="C728" s="181"/>
      <c r="D728" s="171"/>
      <c r="E728" s="172"/>
      <c r="F728" s="173"/>
      <c r="G728" s="174"/>
      <c r="H728" s="175"/>
      <c r="I728" s="174"/>
      <c r="J728" s="176"/>
      <c r="K728" s="177"/>
      <c r="L728" s="178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</row>
    <row r="729">
      <c r="A729" s="179"/>
      <c r="B729" s="180"/>
      <c r="C729" s="181"/>
      <c r="D729" s="171"/>
      <c r="E729" s="172"/>
      <c r="F729" s="173"/>
      <c r="G729" s="174"/>
      <c r="H729" s="175"/>
      <c r="I729" s="174"/>
      <c r="J729" s="176"/>
      <c r="K729" s="177"/>
      <c r="L729" s="178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</row>
    <row r="730">
      <c r="A730" s="179"/>
      <c r="B730" s="180"/>
      <c r="C730" s="181"/>
      <c r="D730" s="171"/>
      <c r="E730" s="172"/>
      <c r="F730" s="173"/>
      <c r="G730" s="174"/>
      <c r="H730" s="175"/>
      <c r="I730" s="174"/>
      <c r="J730" s="176"/>
      <c r="K730" s="177"/>
      <c r="L730" s="178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</row>
    <row r="731">
      <c r="A731" s="179"/>
      <c r="B731" s="180"/>
      <c r="C731" s="181"/>
      <c r="D731" s="171"/>
      <c r="E731" s="172"/>
      <c r="F731" s="173"/>
      <c r="G731" s="174"/>
      <c r="H731" s="175"/>
      <c r="I731" s="174"/>
      <c r="J731" s="176"/>
      <c r="K731" s="177"/>
      <c r="L731" s="178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</row>
    <row r="732">
      <c r="A732" s="179"/>
      <c r="B732" s="180"/>
      <c r="C732" s="181"/>
      <c r="D732" s="171"/>
      <c r="E732" s="172"/>
      <c r="F732" s="173"/>
      <c r="G732" s="174"/>
      <c r="H732" s="175"/>
      <c r="I732" s="174"/>
      <c r="J732" s="176"/>
      <c r="K732" s="177"/>
      <c r="L732" s="178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</row>
    <row r="733">
      <c r="A733" s="179"/>
      <c r="B733" s="180"/>
      <c r="C733" s="181"/>
      <c r="D733" s="171"/>
      <c r="E733" s="172"/>
      <c r="F733" s="173"/>
      <c r="G733" s="174"/>
      <c r="H733" s="175"/>
      <c r="I733" s="174"/>
      <c r="J733" s="176"/>
      <c r="K733" s="177"/>
      <c r="L733" s="178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</row>
    <row r="734">
      <c r="A734" s="179"/>
      <c r="B734" s="180"/>
      <c r="C734" s="181"/>
      <c r="D734" s="171"/>
      <c r="E734" s="172"/>
      <c r="F734" s="173"/>
      <c r="G734" s="174"/>
      <c r="H734" s="175"/>
      <c r="I734" s="174"/>
      <c r="J734" s="176"/>
      <c r="K734" s="177"/>
      <c r="L734" s="178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</row>
    <row r="735">
      <c r="A735" s="179"/>
      <c r="B735" s="180"/>
      <c r="C735" s="181"/>
      <c r="D735" s="171"/>
      <c r="E735" s="172"/>
      <c r="F735" s="173"/>
      <c r="G735" s="174"/>
      <c r="H735" s="175"/>
      <c r="I735" s="174"/>
      <c r="J735" s="176"/>
      <c r="K735" s="177"/>
      <c r="L735" s="178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</row>
    <row r="736">
      <c r="A736" s="179"/>
      <c r="B736" s="180"/>
      <c r="C736" s="181"/>
      <c r="D736" s="171"/>
      <c r="E736" s="172"/>
      <c r="F736" s="173"/>
      <c r="G736" s="174"/>
      <c r="H736" s="175"/>
      <c r="I736" s="174"/>
      <c r="J736" s="176"/>
      <c r="K736" s="177"/>
      <c r="L736" s="178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</row>
    <row r="737">
      <c r="A737" s="179"/>
      <c r="B737" s="180"/>
      <c r="C737" s="181"/>
      <c r="D737" s="171"/>
      <c r="E737" s="172"/>
      <c r="F737" s="173"/>
      <c r="G737" s="174"/>
      <c r="H737" s="175"/>
      <c r="I737" s="174"/>
      <c r="J737" s="176"/>
      <c r="K737" s="177"/>
      <c r="L737" s="178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</row>
    <row r="738">
      <c r="A738" s="179"/>
      <c r="B738" s="180"/>
      <c r="C738" s="181"/>
      <c r="D738" s="171"/>
      <c r="E738" s="172"/>
      <c r="F738" s="173"/>
      <c r="G738" s="174"/>
      <c r="H738" s="175"/>
      <c r="I738" s="174"/>
      <c r="J738" s="176"/>
      <c r="K738" s="177"/>
      <c r="L738" s="178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</row>
    <row r="739">
      <c r="A739" s="179"/>
      <c r="B739" s="180"/>
      <c r="C739" s="181"/>
      <c r="D739" s="171"/>
      <c r="E739" s="172"/>
      <c r="F739" s="173"/>
      <c r="G739" s="174"/>
      <c r="H739" s="175"/>
      <c r="I739" s="174"/>
      <c r="J739" s="176"/>
      <c r="K739" s="177"/>
      <c r="L739" s="178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</row>
    <row r="740">
      <c r="A740" s="179"/>
      <c r="B740" s="180"/>
      <c r="C740" s="181"/>
      <c r="D740" s="171"/>
      <c r="E740" s="172"/>
      <c r="F740" s="173"/>
      <c r="G740" s="174"/>
      <c r="H740" s="175"/>
      <c r="I740" s="174"/>
      <c r="J740" s="176"/>
      <c r="K740" s="177"/>
      <c r="L740" s="178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</row>
    <row r="741">
      <c r="A741" s="179"/>
      <c r="B741" s="180"/>
      <c r="C741" s="181"/>
      <c r="D741" s="171"/>
      <c r="E741" s="172"/>
      <c r="F741" s="173"/>
      <c r="G741" s="174"/>
      <c r="H741" s="175"/>
      <c r="I741" s="174"/>
      <c r="J741" s="176"/>
      <c r="K741" s="177"/>
      <c r="L741" s="178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</row>
    <row r="742">
      <c r="A742" s="179"/>
      <c r="B742" s="180"/>
      <c r="C742" s="181"/>
      <c r="D742" s="171"/>
      <c r="E742" s="172"/>
      <c r="F742" s="173"/>
      <c r="G742" s="174"/>
      <c r="H742" s="175"/>
      <c r="I742" s="174"/>
      <c r="J742" s="176"/>
      <c r="K742" s="177"/>
      <c r="L742" s="178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</row>
    <row r="743">
      <c r="A743" s="179"/>
      <c r="B743" s="180"/>
      <c r="C743" s="181"/>
      <c r="D743" s="171"/>
      <c r="E743" s="172"/>
      <c r="F743" s="173"/>
      <c r="G743" s="174"/>
      <c r="H743" s="175"/>
      <c r="I743" s="174"/>
      <c r="J743" s="176"/>
      <c r="K743" s="177"/>
      <c r="L743" s="178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</row>
    <row r="744">
      <c r="A744" s="179"/>
      <c r="B744" s="180"/>
      <c r="C744" s="181"/>
      <c r="D744" s="171"/>
      <c r="E744" s="172"/>
      <c r="F744" s="173"/>
      <c r="G744" s="174"/>
      <c r="H744" s="175"/>
      <c r="I744" s="174"/>
      <c r="J744" s="176"/>
      <c r="K744" s="177"/>
      <c r="L744" s="178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</row>
    <row r="745">
      <c r="A745" s="179"/>
      <c r="B745" s="180"/>
      <c r="C745" s="181"/>
      <c r="D745" s="171"/>
      <c r="E745" s="172"/>
      <c r="F745" s="173"/>
      <c r="G745" s="174"/>
      <c r="H745" s="175"/>
      <c r="I745" s="174"/>
      <c r="J745" s="176"/>
      <c r="K745" s="177"/>
      <c r="L745" s="178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</row>
    <row r="746">
      <c r="A746" s="179"/>
      <c r="B746" s="180"/>
      <c r="C746" s="181"/>
      <c r="D746" s="171"/>
      <c r="E746" s="172"/>
      <c r="F746" s="173"/>
      <c r="G746" s="174"/>
      <c r="H746" s="175"/>
      <c r="I746" s="174"/>
      <c r="J746" s="176"/>
      <c r="K746" s="177"/>
      <c r="L746" s="178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</row>
    <row r="747">
      <c r="A747" s="179"/>
      <c r="B747" s="180"/>
      <c r="C747" s="181"/>
      <c r="D747" s="171"/>
      <c r="E747" s="172"/>
      <c r="F747" s="173"/>
      <c r="G747" s="174"/>
      <c r="H747" s="175"/>
      <c r="I747" s="174"/>
      <c r="J747" s="176"/>
      <c r="K747" s="177"/>
      <c r="L747" s="178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</row>
    <row r="748">
      <c r="A748" s="179"/>
      <c r="B748" s="180"/>
      <c r="C748" s="181"/>
      <c r="D748" s="171"/>
      <c r="E748" s="172"/>
      <c r="F748" s="173"/>
      <c r="G748" s="174"/>
      <c r="H748" s="175"/>
      <c r="I748" s="174"/>
      <c r="J748" s="176"/>
      <c r="K748" s="177"/>
      <c r="L748" s="178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</row>
    <row r="749">
      <c r="A749" s="179"/>
      <c r="B749" s="180"/>
      <c r="C749" s="181"/>
      <c r="D749" s="171"/>
      <c r="E749" s="172"/>
      <c r="F749" s="173"/>
      <c r="G749" s="174"/>
      <c r="H749" s="175"/>
      <c r="I749" s="174"/>
      <c r="J749" s="176"/>
      <c r="K749" s="177"/>
      <c r="L749" s="178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</row>
    <row r="750">
      <c r="A750" s="179"/>
      <c r="B750" s="180"/>
      <c r="C750" s="181"/>
      <c r="D750" s="171"/>
      <c r="E750" s="172"/>
      <c r="F750" s="173"/>
      <c r="G750" s="174"/>
      <c r="H750" s="175"/>
      <c r="I750" s="174"/>
      <c r="J750" s="176"/>
      <c r="K750" s="177"/>
      <c r="L750" s="178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</row>
    <row r="751">
      <c r="A751" s="179"/>
      <c r="B751" s="180"/>
      <c r="C751" s="181"/>
      <c r="D751" s="171"/>
      <c r="E751" s="172"/>
      <c r="F751" s="173"/>
      <c r="G751" s="174"/>
      <c r="H751" s="175"/>
      <c r="I751" s="174"/>
      <c r="J751" s="176"/>
      <c r="K751" s="177"/>
      <c r="L751" s="178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</row>
    <row r="752">
      <c r="A752" s="179"/>
      <c r="B752" s="180"/>
      <c r="C752" s="181"/>
      <c r="D752" s="171"/>
      <c r="E752" s="172"/>
      <c r="F752" s="173"/>
      <c r="G752" s="174"/>
      <c r="H752" s="175"/>
      <c r="I752" s="174"/>
      <c r="J752" s="176"/>
      <c r="K752" s="177"/>
      <c r="L752" s="178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</row>
    <row r="753">
      <c r="A753" s="179"/>
      <c r="B753" s="180"/>
      <c r="C753" s="181"/>
      <c r="D753" s="171"/>
      <c r="E753" s="172"/>
      <c r="F753" s="173"/>
      <c r="G753" s="174"/>
      <c r="H753" s="175"/>
      <c r="I753" s="174"/>
      <c r="J753" s="176"/>
      <c r="K753" s="177"/>
      <c r="L753" s="178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</row>
    <row r="754">
      <c r="A754" s="179"/>
      <c r="B754" s="180"/>
      <c r="C754" s="181"/>
      <c r="D754" s="171"/>
      <c r="E754" s="172"/>
      <c r="F754" s="173"/>
      <c r="G754" s="174"/>
      <c r="H754" s="175"/>
      <c r="I754" s="174"/>
      <c r="J754" s="176"/>
      <c r="K754" s="177"/>
      <c r="L754" s="178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</row>
    <row r="755">
      <c r="A755" s="179"/>
      <c r="B755" s="180"/>
      <c r="C755" s="181"/>
      <c r="D755" s="171"/>
      <c r="E755" s="172"/>
      <c r="F755" s="173"/>
      <c r="G755" s="174"/>
      <c r="H755" s="175"/>
      <c r="I755" s="174"/>
      <c r="J755" s="176"/>
      <c r="K755" s="177"/>
      <c r="L755" s="178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</row>
    <row r="756">
      <c r="A756" s="179"/>
      <c r="B756" s="180"/>
      <c r="C756" s="181"/>
      <c r="D756" s="171"/>
      <c r="E756" s="172"/>
      <c r="F756" s="173"/>
      <c r="G756" s="174"/>
      <c r="H756" s="175"/>
      <c r="I756" s="174"/>
      <c r="J756" s="176"/>
      <c r="K756" s="177"/>
      <c r="L756" s="178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</row>
    <row r="757">
      <c r="A757" s="179"/>
      <c r="B757" s="180"/>
      <c r="C757" s="181"/>
      <c r="D757" s="171"/>
      <c r="E757" s="172"/>
      <c r="F757" s="173"/>
      <c r="G757" s="174"/>
      <c r="H757" s="175"/>
      <c r="I757" s="174"/>
      <c r="J757" s="176"/>
      <c r="K757" s="177"/>
      <c r="L757" s="178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</row>
    <row r="758">
      <c r="A758" s="179"/>
      <c r="B758" s="180"/>
      <c r="C758" s="181"/>
      <c r="D758" s="171"/>
      <c r="E758" s="172"/>
      <c r="F758" s="173"/>
      <c r="G758" s="174"/>
      <c r="H758" s="175"/>
      <c r="I758" s="174"/>
      <c r="J758" s="176"/>
      <c r="K758" s="177"/>
      <c r="L758" s="178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</row>
    <row r="759">
      <c r="A759" s="179"/>
      <c r="B759" s="180"/>
      <c r="C759" s="181"/>
      <c r="D759" s="171"/>
      <c r="E759" s="172"/>
      <c r="F759" s="173"/>
      <c r="G759" s="174"/>
      <c r="H759" s="175"/>
      <c r="I759" s="174"/>
      <c r="J759" s="176"/>
      <c r="K759" s="177"/>
      <c r="L759" s="178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</row>
    <row r="760">
      <c r="A760" s="179"/>
      <c r="B760" s="180"/>
      <c r="C760" s="181"/>
      <c r="D760" s="171"/>
      <c r="E760" s="172"/>
      <c r="F760" s="173"/>
      <c r="G760" s="174"/>
      <c r="H760" s="175"/>
      <c r="I760" s="174"/>
      <c r="J760" s="176"/>
      <c r="K760" s="177"/>
      <c r="L760" s="178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</row>
    <row r="761">
      <c r="A761" s="179"/>
      <c r="B761" s="180"/>
      <c r="C761" s="181"/>
      <c r="D761" s="171"/>
      <c r="E761" s="172"/>
      <c r="F761" s="173"/>
      <c r="G761" s="174"/>
      <c r="H761" s="175"/>
      <c r="I761" s="174"/>
      <c r="J761" s="176"/>
      <c r="K761" s="177"/>
      <c r="L761" s="178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</row>
    <row r="762">
      <c r="A762" s="179"/>
      <c r="B762" s="180"/>
      <c r="C762" s="181"/>
      <c r="D762" s="171"/>
      <c r="E762" s="172"/>
      <c r="F762" s="173"/>
      <c r="G762" s="174"/>
      <c r="H762" s="175"/>
      <c r="I762" s="174"/>
      <c r="J762" s="176"/>
      <c r="K762" s="177"/>
      <c r="L762" s="178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</row>
    <row r="763">
      <c r="A763" s="179"/>
      <c r="B763" s="180"/>
      <c r="C763" s="181"/>
      <c r="D763" s="171"/>
      <c r="E763" s="172"/>
      <c r="F763" s="173"/>
      <c r="G763" s="174"/>
      <c r="H763" s="175"/>
      <c r="I763" s="174"/>
      <c r="J763" s="176"/>
      <c r="K763" s="177"/>
      <c r="L763" s="178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</row>
    <row r="764">
      <c r="A764" s="179"/>
      <c r="B764" s="180"/>
      <c r="C764" s="181"/>
      <c r="D764" s="171"/>
      <c r="E764" s="172"/>
      <c r="F764" s="173"/>
      <c r="G764" s="174"/>
      <c r="H764" s="175"/>
      <c r="I764" s="174"/>
      <c r="J764" s="176"/>
      <c r="K764" s="177"/>
      <c r="L764" s="178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</row>
    <row r="765">
      <c r="A765" s="179"/>
      <c r="B765" s="180"/>
      <c r="C765" s="181"/>
      <c r="D765" s="171"/>
      <c r="E765" s="172"/>
      <c r="F765" s="173"/>
      <c r="G765" s="174"/>
      <c r="H765" s="175"/>
      <c r="I765" s="174"/>
      <c r="J765" s="176"/>
      <c r="K765" s="177"/>
      <c r="L765" s="178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</row>
    <row r="766">
      <c r="A766" s="179"/>
      <c r="B766" s="180"/>
      <c r="C766" s="181"/>
      <c r="D766" s="171"/>
      <c r="E766" s="172"/>
      <c r="F766" s="173"/>
      <c r="G766" s="174"/>
      <c r="H766" s="175"/>
      <c r="I766" s="174"/>
      <c r="J766" s="176"/>
      <c r="K766" s="177"/>
      <c r="L766" s="178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</row>
    <row r="767">
      <c r="A767" s="179"/>
      <c r="B767" s="180"/>
      <c r="C767" s="181"/>
      <c r="D767" s="171"/>
      <c r="E767" s="172"/>
      <c r="F767" s="173"/>
      <c r="G767" s="174"/>
      <c r="H767" s="175"/>
      <c r="I767" s="174"/>
      <c r="J767" s="176"/>
      <c r="K767" s="177"/>
      <c r="L767" s="178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</row>
    <row r="768">
      <c r="A768" s="179"/>
      <c r="B768" s="180"/>
      <c r="C768" s="181"/>
      <c r="D768" s="171"/>
      <c r="E768" s="172"/>
      <c r="F768" s="173"/>
      <c r="G768" s="174"/>
      <c r="H768" s="175"/>
      <c r="I768" s="174"/>
      <c r="J768" s="176"/>
      <c r="K768" s="177"/>
      <c r="L768" s="178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</row>
    <row r="769">
      <c r="A769" s="179"/>
      <c r="B769" s="180"/>
      <c r="C769" s="181"/>
      <c r="D769" s="171"/>
      <c r="E769" s="172"/>
      <c r="F769" s="173"/>
      <c r="G769" s="174"/>
      <c r="H769" s="175"/>
      <c r="I769" s="174"/>
      <c r="J769" s="176"/>
      <c r="K769" s="177"/>
      <c r="L769" s="178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</row>
    <row r="770">
      <c r="A770" s="179"/>
      <c r="B770" s="180"/>
      <c r="C770" s="181"/>
      <c r="D770" s="171"/>
      <c r="E770" s="172"/>
      <c r="F770" s="173"/>
      <c r="G770" s="174"/>
      <c r="H770" s="175"/>
      <c r="I770" s="174"/>
      <c r="J770" s="176"/>
      <c r="K770" s="177"/>
      <c r="L770" s="178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</row>
    <row r="771">
      <c r="A771" s="179"/>
      <c r="B771" s="180"/>
      <c r="C771" s="181"/>
      <c r="D771" s="171"/>
      <c r="E771" s="172"/>
      <c r="F771" s="173"/>
      <c r="G771" s="174"/>
      <c r="H771" s="175"/>
      <c r="I771" s="174"/>
      <c r="J771" s="176"/>
      <c r="K771" s="177"/>
      <c r="L771" s="178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</row>
    <row r="772">
      <c r="A772" s="179"/>
      <c r="B772" s="180"/>
      <c r="C772" s="181"/>
      <c r="D772" s="171"/>
      <c r="E772" s="172"/>
      <c r="F772" s="173"/>
      <c r="G772" s="174"/>
      <c r="H772" s="175"/>
      <c r="I772" s="174"/>
      <c r="J772" s="176"/>
      <c r="K772" s="177"/>
      <c r="L772" s="178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</row>
    <row r="773">
      <c r="A773" s="179"/>
      <c r="B773" s="180"/>
      <c r="C773" s="181"/>
      <c r="D773" s="171"/>
      <c r="E773" s="172"/>
      <c r="F773" s="173"/>
      <c r="G773" s="174"/>
      <c r="H773" s="175"/>
      <c r="I773" s="174"/>
      <c r="J773" s="176"/>
      <c r="K773" s="177"/>
      <c r="L773" s="178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</row>
    <row r="774">
      <c r="A774" s="179"/>
      <c r="B774" s="180"/>
      <c r="C774" s="181"/>
      <c r="D774" s="171"/>
      <c r="E774" s="172"/>
      <c r="F774" s="173"/>
      <c r="G774" s="174"/>
      <c r="H774" s="175"/>
      <c r="I774" s="174"/>
      <c r="J774" s="176"/>
      <c r="K774" s="177"/>
      <c r="L774" s="178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</row>
    <row r="775">
      <c r="A775" s="179"/>
      <c r="B775" s="180"/>
      <c r="C775" s="181"/>
      <c r="D775" s="171"/>
      <c r="E775" s="172"/>
      <c r="F775" s="173"/>
      <c r="G775" s="174"/>
      <c r="H775" s="175"/>
      <c r="I775" s="174"/>
      <c r="J775" s="176"/>
      <c r="K775" s="177"/>
      <c r="L775" s="178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</row>
    <row r="776">
      <c r="A776" s="179"/>
      <c r="B776" s="180"/>
      <c r="C776" s="181"/>
      <c r="D776" s="171"/>
      <c r="E776" s="172"/>
      <c r="F776" s="173"/>
      <c r="G776" s="174"/>
      <c r="H776" s="175"/>
      <c r="I776" s="174"/>
      <c r="J776" s="176"/>
      <c r="K776" s="177"/>
      <c r="L776" s="178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</row>
    <row r="777">
      <c r="A777" s="179"/>
      <c r="B777" s="180"/>
      <c r="C777" s="181"/>
      <c r="D777" s="171"/>
      <c r="E777" s="172"/>
      <c r="F777" s="173"/>
      <c r="G777" s="174"/>
      <c r="H777" s="175"/>
      <c r="I777" s="174"/>
      <c r="J777" s="176"/>
      <c r="K777" s="177"/>
      <c r="L777" s="178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</row>
    <row r="778">
      <c r="A778" s="179"/>
      <c r="B778" s="180"/>
      <c r="C778" s="181"/>
      <c r="D778" s="171"/>
      <c r="E778" s="172"/>
      <c r="F778" s="173"/>
      <c r="G778" s="174"/>
      <c r="H778" s="175"/>
      <c r="I778" s="174"/>
      <c r="J778" s="176"/>
      <c r="K778" s="177"/>
      <c r="L778" s="178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</row>
    <row r="779">
      <c r="A779" s="179"/>
      <c r="B779" s="180"/>
      <c r="C779" s="181"/>
      <c r="D779" s="171"/>
      <c r="E779" s="172"/>
      <c r="F779" s="173"/>
      <c r="G779" s="174"/>
      <c r="H779" s="175"/>
      <c r="I779" s="174"/>
      <c r="J779" s="176"/>
      <c r="K779" s="177"/>
      <c r="L779" s="178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</row>
    <row r="780">
      <c r="A780" s="179"/>
      <c r="B780" s="180"/>
      <c r="C780" s="181"/>
      <c r="D780" s="171"/>
      <c r="E780" s="172"/>
      <c r="F780" s="173"/>
      <c r="G780" s="174"/>
      <c r="H780" s="175"/>
      <c r="I780" s="174"/>
      <c r="J780" s="176"/>
      <c r="K780" s="177"/>
      <c r="L780" s="178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</row>
    <row r="781">
      <c r="A781" s="179"/>
      <c r="B781" s="180"/>
      <c r="C781" s="181"/>
      <c r="D781" s="171"/>
      <c r="E781" s="172"/>
      <c r="F781" s="173"/>
      <c r="G781" s="174"/>
      <c r="H781" s="175"/>
      <c r="I781" s="174"/>
      <c r="J781" s="176"/>
      <c r="K781" s="177"/>
      <c r="L781" s="178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</row>
    <row r="782">
      <c r="A782" s="179"/>
      <c r="B782" s="180"/>
      <c r="C782" s="181"/>
      <c r="D782" s="171"/>
      <c r="E782" s="172"/>
      <c r="F782" s="173"/>
      <c r="G782" s="174"/>
      <c r="H782" s="175"/>
      <c r="I782" s="174"/>
      <c r="J782" s="176"/>
      <c r="K782" s="177"/>
      <c r="L782" s="178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</row>
    <row r="783">
      <c r="A783" s="179"/>
      <c r="B783" s="180"/>
      <c r="C783" s="181"/>
      <c r="D783" s="171"/>
      <c r="E783" s="172"/>
      <c r="F783" s="173"/>
      <c r="G783" s="174"/>
      <c r="H783" s="175"/>
      <c r="I783" s="174"/>
      <c r="J783" s="176"/>
      <c r="K783" s="177"/>
      <c r="L783" s="178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</row>
    <row r="784">
      <c r="A784" s="179"/>
      <c r="B784" s="180"/>
      <c r="C784" s="181"/>
      <c r="D784" s="171"/>
      <c r="E784" s="172"/>
      <c r="F784" s="173"/>
      <c r="G784" s="174"/>
      <c r="H784" s="175"/>
      <c r="I784" s="174"/>
      <c r="J784" s="176"/>
      <c r="K784" s="177"/>
      <c r="L784" s="178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</row>
    <row r="785">
      <c r="A785" s="179"/>
      <c r="B785" s="180"/>
      <c r="C785" s="181"/>
      <c r="D785" s="171"/>
      <c r="E785" s="172"/>
      <c r="F785" s="173"/>
      <c r="G785" s="174"/>
      <c r="H785" s="175"/>
      <c r="I785" s="174"/>
      <c r="J785" s="176"/>
      <c r="K785" s="177"/>
      <c r="L785" s="178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</row>
    <row r="786">
      <c r="A786" s="179"/>
      <c r="B786" s="180"/>
      <c r="C786" s="181"/>
      <c r="D786" s="171"/>
      <c r="E786" s="172"/>
      <c r="F786" s="173"/>
      <c r="G786" s="174"/>
      <c r="H786" s="175"/>
      <c r="I786" s="174"/>
      <c r="J786" s="176"/>
      <c r="K786" s="177"/>
      <c r="L786" s="178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</row>
    <row r="787">
      <c r="A787" s="179"/>
      <c r="B787" s="180"/>
      <c r="C787" s="181"/>
      <c r="D787" s="171"/>
      <c r="E787" s="172"/>
      <c r="F787" s="173"/>
      <c r="G787" s="174"/>
      <c r="H787" s="175"/>
      <c r="I787" s="174"/>
      <c r="J787" s="176"/>
      <c r="K787" s="177"/>
      <c r="L787" s="178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</row>
    <row r="788">
      <c r="A788" s="179"/>
      <c r="B788" s="180"/>
      <c r="C788" s="181"/>
      <c r="D788" s="171"/>
      <c r="E788" s="172"/>
      <c r="F788" s="173"/>
      <c r="G788" s="174"/>
      <c r="H788" s="175"/>
      <c r="I788" s="174"/>
      <c r="J788" s="176"/>
      <c r="K788" s="177"/>
      <c r="L788" s="178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</row>
    <row r="789">
      <c r="A789" s="179"/>
      <c r="B789" s="180"/>
      <c r="C789" s="181"/>
      <c r="D789" s="171"/>
      <c r="E789" s="172"/>
      <c r="F789" s="173"/>
      <c r="G789" s="174"/>
      <c r="H789" s="175"/>
      <c r="I789" s="174"/>
      <c r="J789" s="176"/>
      <c r="K789" s="177"/>
      <c r="L789" s="178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</row>
    <row r="790">
      <c r="A790" s="179"/>
      <c r="B790" s="180"/>
      <c r="C790" s="181"/>
      <c r="D790" s="171"/>
      <c r="E790" s="172"/>
      <c r="F790" s="173"/>
      <c r="G790" s="174"/>
      <c r="H790" s="175"/>
      <c r="I790" s="174"/>
      <c r="J790" s="176"/>
      <c r="K790" s="177"/>
      <c r="L790" s="178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</row>
    <row r="791">
      <c r="A791" s="179"/>
      <c r="B791" s="180"/>
      <c r="C791" s="181"/>
      <c r="D791" s="171"/>
      <c r="E791" s="172"/>
      <c r="F791" s="173"/>
      <c r="G791" s="174"/>
      <c r="H791" s="175"/>
      <c r="I791" s="174"/>
      <c r="J791" s="176"/>
      <c r="K791" s="177"/>
      <c r="L791" s="178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</row>
    <row r="792">
      <c r="A792" s="179"/>
      <c r="B792" s="180"/>
      <c r="C792" s="181"/>
      <c r="D792" s="171"/>
      <c r="E792" s="172"/>
      <c r="F792" s="173"/>
      <c r="G792" s="174"/>
      <c r="H792" s="175"/>
      <c r="I792" s="174"/>
      <c r="J792" s="176"/>
      <c r="K792" s="177"/>
      <c r="L792" s="178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</row>
    <row r="793">
      <c r="A793" s="179"/>
      <c r="B793" s="180"/>
      <c r="C793" s="181"/>
      <c r="D793" s="171"/>
      <c r="E793" s="172"/>
      <c r="F793" s="173"/>
      <c r="G793" s="174"/>
      <c r="H793" s="175"/>
      <c r="I793" s="174"/>
      <c r="J793" s="176"/>
      <c r="K793" s="177"/>
      <c r="L793" s="178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</row>
    <row r="794">
      <c r="A794" s="179"/>
      <c r="B794" s="180"/>
      <c r="C794" s="181"/>
      <c r="D794" s="171"/>
      <c r="E794" s="172"/>
      <c r="F794" s="173"/>
      <c r="G794" s="174"/>
      <c r="H794" s="175"/>
      <c r="I794" s="174"/>
      <c r="J794" s="176"/>
      <c r="K794" s="177"/>
      <c r="L794" s="178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</row>
    <row r="795">
      <c r="A795" s="179"/>
      <c r="B795" s="180"/>
      <c r="C795" s="181"/>
      <c r="D795" s="171"/>
      <c r="E795" s="172"/>
      <c r="F795" s="173"/>
      <c r="G795" s="174"/>
      <c r="H795" s="175"/>
      <c r="I795" s="174"/>
      <c r="J795" s="176"/>
      <c r="K795" s="177"/>
      <c r="L795" s="178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</row>
    <row r="796">
      <c r="A796" s="179"/>
      <c r="B796" s="180"/>
      <c r="C796" s="181"/>
      <c r="D796" s="171"/>
      <c r="E796" s="172"/>
      <c r="F796" s="173"/>
      <c r="G796" s="174"/>
      <c r="H796" s="175"/>
      <c r="I796" s="174"/>
      <c r="J796" s="176"/>
      <c r="K796" s="177"/>
      <c r="L796" s="178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</row>
    <row r="797">
      <c r="A797" s="179"/>
      <c r="B797" s="180"/>
      <c r="C797" s="181"/>
      <c r="D797" s="171"/>
      <c r="E797" s="172"/>
      <c r="F797" s="173"/>
      <c r="G797" s="174"/>
      <c r="H797" s="175"/>
      <c r="I797" s="174"/>
      <c r="J797" s="176"/>
      <c r="K797" s="177"/>
      <c r="L797" s="178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</row>
    <row r="798">
      <c r="A798" s="179"/>
      <c r="B798" s="180"/>
      <c r="C798" s="181"/>
      <c r="D798" s="171"/>
      <c r="E798" s="172"/>
      <c r="F798" s="173"/>
      <c r="G798" s="174"/>
      <c r="H798" s="175"/>
      <c r="I798" s="174"/>
      <c r="J798" s="176"/>
      <c r="K798" s="177"/>
      <c r="L798" s="178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</row>
    <row r="799">
      <c r="A799" s="179"/>
      <c r="B799" s="180"/>
      <c r="C799" s="181"/>
      <c r="D799" s="171"/>
      <c r="E799" s="172"/>
      <c r="F799" s="173"/>
      <c r="G799" s="174"/>
      <c r="H799" s="175"/>
      <c r="I799" s="174"/>
      <c r="J799" s="176"/>
      <c r="K799" s="177"/>
      <c r="L799" s="178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</row>
    <row r="800">
      <c r="A800" s="179"/>
      <c r="B800" s="180"/>
      <c r="C800" s="181"/>
      <c r="D800" s="171"/>
      <c r="E800" s="172"/>
      <c r="F800" s="173"/>
      <c r="G800" s="174"/>
      <c r="H800" s="175"/>
      <c r="I800" s="174"/>
      <c r="J800" s="176"/>
      <c r="K800" s="177"/>
      <c r="L800" s="178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</row>
    <row r="801">
      <c r="A801" s="179"/>
      <c r="B801" s="180"/>
      <c r="C801" s="181"/>
      <c r="D801" s="171"/>
      <c r="E801" s="172"/>
      <c r="F801" s="173"/>
      <c r="G801" s="174"/>
      <c r="H801" s="175"/>
      <c r="I801" s="174"/>
      <c r="J801" s="176"/>
      <c r="K801" s="177"/>
      <c r="L801" s="178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</row>
    <row r="802">
      <c r="A802" s="179"/>
      <c r="B802" s="180"/>
      <c r="C802" s="181"/>
      <c r="D802" s="171"/>
      <c r="E802" s="172"/>
      <c r="F802" s="173"/>
      <c r="G802" s="174"/>
      <c r="H802" s="175"/>
      <c r="I802" s="174"/>
      <c r="J802" s="176"/>
      <c r="K802" s="177"/>
      <c r="L802" s="178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</row>
    <row r="803">
      <c r="A803" s="179"/>
      <c r="B803" s="180"/>
      <c r="C803" s="181"/>
      <c r="D803" s="171"/>
      <c r="E803" s="172"/>
      <c r="F803" s="173"/>
      <c r="G803" s="174"/>
      <c r="H803" s="175"/>
      <c r="I803" s="174"/>
      <c r="J803" s="176"/>
      <c r="K803" s="177"/>
      <c r="L803" s="178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</row>
    <row r="804">
      <c r="A804" s="179"/>
      <c r="B804" s="180"/>
      <c r="C804" s="181"/>
      <c r="D804" s="171"/>
      <c r="E804" s="172"/>
      <c r="F804" s="173"/>
      <c r="G804" s="174"/>
      <c r="H804" s="175"/>
      <c r="I804" s="174"/>
      <c r="J804" s="176"/>
      <c r="K804" s="177"/>
      <c r="L804" s="178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</row>
    <row r="805">
      <c r="A805" s="179"/>
      <c r="B805" s="180"/>
      <c r="C805" s="181"/>
      <c r="D805" s="171"/>
      <c r="E805" s="172"/>
      <c r="F805" s="173"/>
      <c r="G805" s="174"/>
      <c r="H805" s="175"/>
      <c r="I805" s="174"/>
      <c r="J805" s="176"/>
      <c r="K805" s="177"/>
      <c r="L805" s="178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</row>
    <row r="806">
      <c r="A806" s="179"/>
      <c r="B806" s="180"/>
      <c r="C806" s="181"/>
      <c r="D806" s="171"/>
      <c r="E806" s="172"/>
      <c r="F806" s="173"/>
      <c r="G806" s="174"/>
      <c r="H806" s="175"/>
      <c r="I806" s="174"/>
      <c r="J806" s="176"/>
      <c r="K806" s="177"/>
      <c r="L806" s="178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</row>
    <row r="807">
      <c r="A807" s="179"/>
      <c r="B807" s="180"/>
      <c r="C807" s="181"/>
      <c r="D807" s="171"/>
      <c r="E807" s="172"/>
      <c r="F807" s="173"/>
      <c r="G807" s="174"/>
      <c r="H807" s="175"/>
      <c r="I807" s="174"/>
      <c r="J807" s="176"/>
      <c r="K807" s="177"/>
      <c r="L807" s="178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</row>
    <row r="808">
      <c r="A808" s="179"/>
      <c r="B808" s="180"/>
      <c r="C808" s="181"/>
      <c r="D808" s="171"/>
      <c r="E808" s="172"/>
      <c r="F808" s="173"/>
      <c r="G808" s="174"/>
      <c r="H808" s="175"/>
      <c r="I808" s="174"/>
      <c r="J808" s="176"/>
      <c r="K808" s="177"/>
      <c r="L808" s="178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</row>
    <row r="809">
      <c r="A809" s="179"/>
      <c r="B809" s="180"/>
      <c r="C809" s="181"/>
      <c r="D809" s="171"/>
      <c r="E809" s="172"/>
      <c r="F809" s="173"/>
      <c r="G809" s="174"/>
      <c r="H809" s="175"/>
      <c r="I809" s="174"/>
      <c r="J809" s="176"/>
      <c r="K809" s="177"/>
      <c r="L809" s="178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</row>
    <row r="810">
      <c r="A810" s="179"/>
      <c r="B810" s="180"/>
      <c r="C810" s="181"/>
      <c r="D810" s="171"/>
      <c r="E810" s="172"/>
      <c r="F810" s="173"/>
      <c r="G810" s="174"/>
      <c r="H810" s="175"/>
      <c r="I810" s="174"/>
      <c r="J810" s="176"/>
      <c r="K810" s="177"/>
      <c r="L810" s="178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</row>
    <row r="811">
      <c r="A811" s="179"/>
      <c r="B811" s="180"/>
      <c r="C811" s="181"/>
      <c r="D811" s="171"/>
      <c r="E811" s="172"/>
      <c r="F811" s="173"/>
      <c r="G811" s="174"/>
      <c r="H811" s="175"/>
      <c r="I811" s="174"/>
      <c r="J811" s="176"/>
      <c r="K811" s="177"/>
      <c r="L811" s="178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</row>
    <row r="812">
      <c r="A812" s="179"/>
      <c r="B812" s="180"/>
      <c r="C812" s="181"/>
      <c r="D812" s="171"/>
      <c r="E812" s="172"/>
      <c r="F812" s="173"/>
      <c r="G812" s="174"/>
      <c r="H812" s="175"/>
      <c r="I812" s="174"/>
      <c r="J812" s="176"/>
      <c r="K812" s="177"/>
      <c r="L812" s="178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</row>
    <row r="813">
      <c r="A813" s="179"/>
      <c r="B813" s="180"/>
      <c r="C813" s="181"/>
      <c r="D813" s="171"/>
      <c r="E813" s="172"/>
      <c r="F813" s="173"/>
      <c r="G813" s="174"/>
      <c r="H813" s="175"/>
      <c r="I813" s="174"/>
      <c r="J813" s="176"/>
      <c r="K813" s="177"/>
      <c r="L813" s="178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</row>
    <row r="814">
      <c r="A814" s="179"/>
      <c r="B814" s="180"/>
      <c r="C814" s="181"/>
      <c r="D814" s="171"/>
      <c r="E814" s="172"/>
      <c r="F814" s="173"/>
      <c r="G814" s="174"/>
      <c r="H814" s="175"/>
      <c r="I814" s="174"/>
      <c r="J814" s="176"/>
      <c r="K814" s="177"/>
      <c r="L814" s="178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</row>
    <row r="815">
      <c r="A815" s="179"/>
      <c r="B815" s="180"/>
      <c r="C815" s="181"/>
      <c r="D815" s="171"/>
      <c r="E815" s="172"/>
      <c r="F815" s="173"/>
      <c r="G815" s="174"/>
      <c r="H815" s="175"/>
      <c r="I815" s="174"/>
      <c r="J815" s="176"/>
      <c r="K815" s="177"/>
      <c r="L815" s="178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</row>
    <row r="816">
      <c r="A816" s="179"/>
      <c r="B816" s="180"/>
      <c r="C816" s="181"/>
      <c r="D816" s="171"/>
      <c r="E816" s="172"/>
      <c r="F816" s="173"/>
      <c r="G816" s="174"/>
      <c r="H816" s="175"/>
      <c r="I816" s="174"/>
      <c r="J816" s="176"/>
      <c r="K816" s="177"/>
      <c r="L816" s="178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</row>
    <row r="817">
      <c r="A817" s="179"/>
      <c r="B817" s="180"/>
      <c r="C817" s="181"/>
      <c r="D817" s="171"/>
      <c r="E817" s="172"/>
      <c r="F817" s="173"/>
      <c r="G817" s="174"/>
      <c r="H817" s="175"/>
      <c r="I817" s="174"/>
      <c r="J817" s="176"/>
      <c r="K817" s="177"/>
      <c r="L817" s="178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</row>
    <row r="818">
      <c r="A818" s="179"/>
      <c r="B818" s="180"/>
      <c r="C818" s="181"/>
      <c r="D818" s="171"/>
      <c r="E818" s="172"/>
      <c r="F818" s="173"/>
      <c r="G818" s="174"/>
      <c r="H818" s="175"/>
      <c r="I818" s="174"/>
      <c r="J818" s="176"/>
      <c r="K818" s="177"/>
      <c r="L818" s="178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</row>
    <row r="819">
      <c r="A819" s="179"/>
      <c r="B819" s="180"/>
      <c r="C819" s="181"/>
      <c r="D819" s="171"/>
      <c r="E819" s="172"/>
      <c r="F819" s="173"/>
      <c r="G819" s="174"/>
      <c r="H819" s="175"/>
      <c r="I819" s="174"/>
      <c r="J819" s="176"/>
      <c r="K819" s="177"/>
      <c r="L819" s="178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</row>
    <row r="820">
      <c r="A820" s="179"/>
      <c r="B820" s="180"/>
      <c r="C820" s="181"/>
      <c r="D820" s="171"/>
      <c r="E820" s="172"/>
      <c r="F820" s="173"/>
      <c r="G820" s="174"/>
      <c r="H820" s="175"/>
      <c r="I820" s="174"/>
      <c r="J820" s="176"/>
      <c r="K820" s="177"/>
      <c r="L820" s="178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  <c r="AB820" s="87"/>
    </row>
    <row r="821">
      <c r="A821" s="179"/>
      <c r="B821" s="180"/>
      <c r="C821" s="181"/>
      <c r="D821" s="171"/>
      <c r="E821" s="172"/>
      <c r="F821" s="173"/>
      <c r="G821" s="174"/>
      <c r="H821" s="175"/>
      <c r="I821" s="174"/>
      <c r="J821" s="176"/>
      <c r="K821" s="177"/>
      <c r="L821" s="178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  <c r="AB821" s="87"/>
    </row>
    <row r="822">
      <c r="A822" s="179"/>
      <c r="B822" s="180"/>
      <c r="C822" s="181"/>
      <c r="D822" s="171"/>
      <c r="E822" s="172"/>
      <c r="F822" s="173"/>
      <c r="G822" s="174"/>
      <c r="H822" s="175"/>
      <c r="I822" s="174"/>
      <c r="J822" s="176"/>
      <c r="K822" s="177"/>
      <c r="L822" s="178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  <c r="AB822" s="87"/>
    </row>
    <row r="823">
      <c r="A823" s="179"/>
      <c r="B823" s="180"/>
      <c r="C823" s="181"/>
      <c r="D823" s="171"/>
      <c r="E823" s="172"/>
      <c r="F823" s="173"/>
      <c r="G823" s="174"/>
      <c r="H823" s="175"/>
      <c r="I823" s="174"/>
      <c r="J823" s="176"/>
      <c r="K823" s="177"/>
      <c r="L823" s="178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  <c r="AB823" s="87"/>
    </row>
    <row r="824">
      <c r="A824" s="179"/>
      <c r="B824" s="180"/>
      <c r="C824" s="181"/>
      <c r="D824" s="171"/>
      <c r="E824" s="172"/>
      <c r="F824" s="173"/>
      <c r="G824" s="174"/>
      <c r="H824" s="175"/>
      <c r="I824" s="174"/>
      <c r="J824" s="176"/>
      <c r="K824" s="177"/>
      <c r="L824" s="178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  <c r="AB824" s="87"/>
    </row>
    <row r="825">
      <c r="A825" s="179"/>
      <c r="B825" s="180"/>
      <c r="C825" s="181"/>
      <c r="D825" s="171"/>
      <c r="E825" s="172"/>
      <c r="F825" s="173"/>
      <c r="G825" s="174"/>
      <c r="H825" s="175"/>
      <c r="I825" s="174"/>
      <c r="J825" s="176"/>
      <c r="K825" s="177"/>
      <c r="L825" s="178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  <c r="AB825" s="87"/>
    </row>
    <row r="826">
      <c r="A826" s="179"/>
      <c r="B826" s="180"/>
      <c r="C826" s="181"/>
      <c r="D826" s="171"/>
      <c r="E826" s="172"/>
      <c r="F826" s="173"/>
      <c r="G826" s="174"/>
      <c r="H826" s="175"/>
      <c r="I826" s="174"/>
      <c r="J826" s="176"/>
      <c r="K826" s="177"/>
      <c r="L826" s="178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  <c r="AB826" s="87"/>
    </row>
    <row r="827">
      <c r="A827" s="179"/>
      <c r="B827" s="180"/>
      <c r="C827" s="181"/>
      <c r="D827" s="171"/>
      <c r="E827" s="172"/>
      <c r="F827" s="173"/>
      <c r="G827" s="174"/>
      <c r="H827" s="175"/>
      <c r="I827" s="174"/>
      <c r="J827" s="176"/>
      <c r="K827" s="177"/>
      <c r="L827" s="178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  <c r="AB827" s="87"/>
    </row>
    <row r="828">
      <c r="A828" s="179"/>
      <c r="B828" s="180"/>
      <c r="C828" s="181"/>
      <c r="D828" s="171"/>
      <c r="E828" s="172"/>
      <c r="F828" s="173"/>
      <c r="G828" s="174"/>
      <c r="H828" s="175"/>
      <c r="I828" s="174"/>
      <c r="J828" s="176"/>
      <c r="K828" s="177"/>
      <c r="L828" s="178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  <c r="AB828" s="87"/>
    </row>
    <row r="829">
      <c r="A829" s="179"/>
      <c r="B829" s="180"/>
      <c r="C829" s="181"/>
      <c r="D829" s="171"/>
      <c r="E829" s="172"/>
      <c r="F829" s="173"/>
      <c r="G829" s="174"/>
      <c r="H829" s="175"/>
      <c r="I829" s="174"/>
      <c r="J829" s="176"/>
      <c r="K829" s="177"/>
      <c r="L829" s="178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  <c r="AB829" s="87"/>
    </row>
    <row r="830">
      <c r="A830" s="179"/>
      <c r="B830" s="180"/>
      <c r="C830" s="181"/>
      <c r="D830" s="171"/>
      <c r="E830" s="172"/>
      <c r="F830" s="173"/>
      <c r="G830" s="174"/>
      <c r="H830" s="175"/>
      <c r="I830" s="174"/>
      <c r="J830" s="176"/>
      <c r="K830" s="177"/>
      <c r="L830" s="178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  <c r="AB830" s="87"/>
    </row>
    <row r="831">
      <c r="A831" s="179"/>
      <c r="B831" s="180"/>
      <c r="C831" s="181"/>
      <c r="D831" s="171"/>
      <c r="E831" s="172"/>
      <c r="F831" s="173"/>
      <c r="G831" s="174"/>
      <c r="H831" s="175"/>
      <c r="I831" s="174"/>
      <c r="J831" s="176"/>
      <c r="K831" s="177"/>
      <c r="L831" s="178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  <c r="AB831" s="87"/>
    </row>
    <row r="832">
      <c r="A832" s="179"/>
      <c r="B832" s="180"/>
      <c r="C832" s="181"/>
      <c r="D832" s="171"/>
      <c r="E832" s="172"/>
      <c r="F832" s="173"/>
      <c r="G832" s="174"/>
      <c r="H832" s="175"/>
      <c r="I832" s="174"/>
      <c r="J832" s="176"/>
      <c r="K832" s="177"/>
      <c r="L832" s="178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  <c r="AB832" s="87"/>
    </row>
    <row r="833">
      <c r="A833" s="179"/>
      <c r="B833" s="180"/>
      <c r="C833" s="181"/>
      <c r="D833" s="171"/>
      <c r="E833" s="172"/>
      <c r="F833" s="173"/>
      <c r="G833" s="174"/>
      <c r="H833" s="175"/>
      <c r="I833" s="174"/>
      <c r="J833" s="176"/>
      <c r="K833" s="177"/>
      <c r="L833" s="178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  <c r="AB833" s="87"/>
    </row>
    <row r="834">
      <c r="A834" s="179"/>
      <c r="B834" s="180"/>
      <c r="C834" s="181"/>
      <c r="D834" s="171"/>
      <c r="E834" s="172"/>
      <c r="F834" s="173"/>
      <c r="G834" s="174"/>
      <c r="H834" s="175"/>
      <c r="I834" s="174"/>
      <c r="J834" s="176"/>
      <c r="K834" s="177"/>
      <c r="L834" s="178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  <c r="AB834" s="87"/>
    </row>
    <row r="835">
      <c r="A835" s="179"/>
      <c r="B835" s="180"/>
      <c r="C835" s="181"/>
      <c r="D835" s="171"/>
      <c r="E835" s="172"/>
      <c r="F835" s="173"/>
      <c r="G835" s="174"/>
      <c r="H835" s="175"/>
      <c r="I835" s="174"/>
      <c r="J835" s="176"/>
      <c r="K835" s="177"/>
      <c r="L835" s="178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  <c r="AB835" s="87"/>
    </row>
    <row r="836">
      <c r="A836" s="179"/>
      <c r="B836" s="180"/>
      <c r="C836" s="181"/>
      <c r="D836" s="171"/>
      <c r="E836" s="172"/>
      <c r="F836" s="173"/>
      <c r="G836" s="174"/>
      <c r="H836" s="175"/>
      <c r="I836" s="174"/>
      <c r="J836" s="176"/>
      <c r="K836" s="177"/>
      <c r="L836" s="178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  <c r="AB836" s="87"/>
    </row>
    <row r="837">
      <c r="A837" s="179"/>
      <c r="B837" s="180"/>
      <c r="C837" s="181"/>
      <c r="D837" s="171"/>
      <c r="E837" s="172"/>
      <c r="F837" s="173"/>
      <c r="G837" s="174"/>
      <c r="H837" s="175"/>
      <c r="I837" s="174"/>
      <c r="J837" s="176"/>
      <c r="K837" s="177"/>
      <c r="L837" s="178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  <c r="AB837" s="87"/>
    </row>
    <row r="838">
      <c r="A838" s="179"/>
      <c r="B838" s="180"/>
      <c r="C838" s="181"/>
      <c r="D838" s="171"/>
      <c r="E838" s="172"/>
      <c r="F838" s="173"/>
      <c r="G838" s="174"/>
      <c r="H838" s="175"/>
      <c r="I838" s="174"/>
      <c r="J838" s="176"/>
      <c r="K838" s="177"/>
      <c r="L838" s="178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  <c r="AB838" s="87"/>
    </row>
    <row r="839">
      <c r="A839" s="179"/>
      <c r="B839" s="180"/>
      <c r="C839" s="181"/>
      <c r="D839" s="171"/>
      <c r="E839" s="172"/>
      <c r="F839" s="173"/>
      <c r="G839" s="174"/>
      <c r="H839" s="175"/>
      <c r="I839" s="174"/>
      <c r="J839" s="176"/>
      <c r="K839" s="177"/>
      <c r="L839" s="178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  <c r="AB839" s="87"/>
    </row>
    <row r="840">
      <c r="A840" s="179"/>
      <c r="B840" s="180"/>
      <c r="C840" s="181"/>
      <c r="D840" s="171"/>
      <c r="E840" s="172"/>
      <c r="F840" s="173"/>
      <c r="G840" s="174"/>
      <c r="H840" s="175"/>
      <c r="I840" s="174"/>
      <c r="J840" s="176"/>
      <c r="K840" s="177"/>
      <c r="L840" s="178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  <c r="AB840" s="87"/>
    </row>
    <row r="841">
      <c r="A841" s="179"/>
      <c r="B841" s="180"/>
      <c r="C841" s="181"/>
      <c r="D841" s="171"/>
      <c r="E841" s="172"/>
      <c r="F841" s="173"/>
      <c r="G841" s="174"/>
      <c r="H841" s="175"/>
      <c r="I841" s="174"/>
      <c r="J841" s="176"/>
      <c r="K841" s="177"/>
      <c r="L841" s="178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  <c r="AB841" s="87"/>
    </row>
    <row r="842">
      <c r="A842" s="179"/>
      <c r="B842" s="180"/>
      <c r="C842" s="181"/>
      <c r="D842" s="171"/>
      <c r="E842" s="172"/>
      <c r="F842" s="173"/>
      <c r="G842" s="174"/>
      <c r="H842" s="175"/>
      <c r="I842" s="174"/>
      <c r="J842" s="176"/>
      <c r="K842" s="177"/>
      <c r="L842" s="178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  <c r="AB842" s="87"/>
    </row>
    <row r="843">
      <c r="A843" s="179"/>
      <c r="B843" s="180"/>
      <c r="C843" s="181"/>
      <c r="D843" s="171"/>
      <c r="E843" s="172"/>
      <c r="F843" s="173"/>
      <c r="G843" s="174"/>
      <c r="H843" s="175"/>
      <c r="I843" s="174"/>
      <c r="J843" s="176"/>
      <c r="K843" s="177"/>
      <c r="L843" s="178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  <c r="AB843" s="87"/>
    </row>
    <row r="844">
      <c r="A844" s="179"/>
      <c r="B844" s="180"/>
      <c r="C844" s="181"/>
      <c r="D844" s="171"/>
      <c r="E844" s="172"/>
      <c r="F844" s="173"/>
      <c r="G844" s="174"/>
      <c r="H844" s="175"/>
      <c r="I844" s="174"/>
      <c r="J844" s="176"/>
      <c r="K844" s="177"/>
      <c r="L844" s="178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  <c r="AB844" s="87"/>
    </row>
    <row r="845">
      <c r="A845" s="179"/>
      <c r="B845" s="180"/>
      <c r="C845" s="181"/>
      <c r="D845" s="171"/>
      <c r="E845" s="172"/>
      <c r="F845" s="173"/>
      <c r="G845" s="174"/>
      <c r="H845" s="175"/>
      <c r="I845" s="174"/>
      <c r="J845" s="176"/>
      <c r="K845" s="177"/>
      <c r="L845" s="178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  <c r="AB845" s="87"/>
    </row>
    <row r="846">
      <c r="A846" s="179"/>
      <c r="B846" s="180"/>
      <c r="C846" s="181"/>
      <c r="D846" s="171"/>
      <c r="E846" s="172"/>
      <c r="F846" s="173"/>
      <c r="G846" s="174"/>
      <c r="H846" s="175"/>
      <c r="I846" s="174"/>
      <c r="J846" s="176"/>
      <c r="K846" s="177"/>
      <c r="L846" s="178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  <c r="AB846" s="87"/>
    </row>
    <row r="847">
      <c r="A847" s="179"/>
      <c r="B847" s="180"/>
      <c r="C847" s="181"/>
      <c r="D847" s="171"/>
      <c r="E847" s="172"/>
      <c r="F847" s="173"/>
      <c r="G847" s="174"/>
      <c r="H847" s="175"/>
      <c r="I847" s="174"/>
      <c r="J847" s="176"/>
      <c r="K847" s="177"/>
      <c r="L847" s="178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  <c r="AB847" s="87"/>
    </row>
    <row r="848">
      <c r="A848" s="179"/>
      <c r="B848" s="180"/>
      <c r="C848" s="181"/>
      <c r="D848" s="171"/>
      <c r="E848" s="172"/>
      <c r="F848" s="173"/>
      <c r="G848" s="174"/>
      <c r="H848" s="175"/>
      <c r="I848" s="174"/>
      <c r="J848" s="176"/>
      <c r="K848" s="177"/>
      <c r="L848" s="178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  <c r="AB848" s="87"/>
    </row>
    <row r="849">
      <c r="A849" s="179"/>
      <c r="B849" s="180"/>
      <c r="C849" s="181"/>
      <c r="D849" s="171"/>
      <c r="E849" s="172"/>
      <c r="F849" s="173"/>
      <c r="G849" s="174"/>
      <c r="H849" s="175"/>
      <c r="I849" s="174"/>
      <c r="J849" s="176"/>
      <c r="K849" s="177"/>
      <c r="L849" s="178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  <c r="AB849" s="87"/>
    </row>
    <row r="850">
      <c r="A850" s="179"/>
      <c r="B850" s="180"/>
      <c r="C850" s="181"/>
      <c r="D850" s="171"/>
      <c r="E850" s="172"/>
      <c r="F850" s="173"/>
      <c r="G850" s="174"/>
      <c r="H850" s="175"/>
      <c r="I850" s="174"/>
      <c r="J850" s="176"/>
      <c r="K850" s="177"/>
      <c r="L850" s="178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  <c r="AB850" s="87"/>
    </row>
    <row r="851">
      <c r="A851" s="179"/>
      <c r="B851" s="180"/>
      <c r="C851" s="181"/>
      <c r="D851" s="171"/>
      <c r="E851" s="172"/>
      <c r="F851" s="173"/>
      <c r="G851" s="174"/>
      <c r="H851" s="175"/>
      <c r="I851" s="174"/>
      <c r="J851" s="176"/>
      <c r="K851" s="177"/>
      <c r="L851" s="178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  <c r="AB851" s="87"/>
    </row>
    <row r="852">
      <c r="A852" s="179"/>
      <c r="B852" s="180"/>
      <c r="C852" s="181"/>
      <c r="D852" s="171"/>
      <c r="E852" s="172"/>
      <c r="F852" s="173"/>
      <c r="G852" s="174"/>
      <c r="H852" s="175"/>
      <c r="I852" s="174"/>
      <c r="J852" s="176"/>
      <c r="K852" s="177"/>
      <c r="L852" s="178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  <c r="AB852" s="87"/>
    </row>
    <row r="853">
      <c r="A853" s="179"/>
      <c r="B853" s="180"/>
      <c r="C853" s="181"/>
      <c r="D853" s="171"/>
      <c r="E853" s="172"/>
      <c r="F853" s="173"/>
      <c r="G853" s="174"/>
      <c r="H853" s="175"/>
      <c r="I853" s="174"/>
      <c r="J853" s="176"/>
      <c r="K853" s="177"/>
      <c r="L853" s="178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  <c r="AB853" s="87"/>
    </row>
    <row r="854">
      <c r="A854" s="179"/>
      <c r="B854" s="180"/>
      <c r="C854" s="181"/>
      <c r="D854" s="171"/>
      <c r="E854" s="172"/>
      <c r="F854" s="173"/>
      <c r="G854" s="174"/>
      <c r="H854" s="175"/>
      <c r="I854" s="174"/>
      <c r="J854" s="176"/>
      <c r="K854" s="177"/>
      <c r="L854" s="178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  <c r="AB854" s="87"/>
    </row>
    <row r="855">
      <c r="A855" s="179"/>
      <c r="B855" s="180"/>
      <c r="C855" s="181"/>
      <c r="D855" s="171"/>
      <c r="E855" s="172"/>
      <c r="F855" s="173"/>
      <c r="G855" s="174"/>
      <c r="H855" s="175"/>
      <c r="I855" s="174"/>
      <c r="J855" s="176"/>
      <c r="K855" s="177"/>
      <c r="L855" s="178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  <c r="AB855" s="87"/>
    </row>
    <row r="856">
      <c r="A856" s="179"/>
      <c r="B856" s="180"/>
      <c r="C856" s="181"/>
      <c r="D856" s="171"/>
      <c r="E856" s="172"/>
      <c r="F856" s="173"/>
      <c r="G856" s="174"/>
      <c r="H856" s="175"/>
      <c r="I856" s="174"/>
      <c r="J856" s="176"/>
      <c r="K856" s="177"/>
      <c r="L856" s="178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  <c r="AB856" s="87"/>
    </row>
    <row r="857">
      <c r="A857" s="179"/>
      <c r="B857" s="180"/>
      <c r="C857" s="181"/>
      <c r="D857" s="171"/>
      <c r="E857" s="172"/>
      <c r="F857" s="173"/>
      <c r="G857" s="174"/>
      <c r="H857" s="175"/>
      <c r="I857" s="174"/>
      <c r="J857" s="176"/>
      <c r="K857" s="177"/>
      <c r="L857" s="178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  <c r="AB857" s="87"/>
    </row>
    <row r="858">
      <c r="A858" s="179"/>
      <c r="B858" s="180"/>
      <c r="C858" s="181"/>
      <c r="D858" s="171"/>
      <c r="E858" s="172"/>
      <c r="F858" s="173"/>
      <c r="G858" s="174"/>
      <c r="H858" s="175"/>
      <c r="I858" s="174"/>
      <c r="J858" s="176"/>
      <c r="K858" s="177"/>
      <c r="L858" s="178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  <c r="AB858" s="87"/>
    </row>
    <row r="859">
      <c r="A859" s="179"/>
      <c r="B859" s="180"/>
      <c r="C859" s="181"/>
      <c r="D859" s="171"/>
      <c r="E859" s="172"/>
      <c r="F859" s="173"/>
      <c r="G859" s="174"/>
      <c r="H859" s="175"/>
      <c r="I859" s="174"/>
      <c r="J859" s="176"/>
      <c r="K859" s="177"/>
      <c r="L859" s="178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  <c r="AB859" s="87"/>
    </row>
    <row r="860">
      <c r="A860" s="179"/>
      <c r="B860" s="180"/>
      <c r="C860" s="181"/>
      <c r="D860" s="171"/>
      <c r="E860" s="172"/>
      <c r="F860" s="173"/>
      <c r="G860" s="174"/>
      <c r="H860" s="175"/>
      <c r="I860" s="174"/>
      <c r="J860" s="176"/>
      <c r="K860" s="177"/>
      <c r="L860" s="178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  <c r="AB860" s="87"/>
    </row>
    <row r="861">
      <c r="A861" s="179"/>
      <c r="B861" s="180"/>
      <c r="C861" s="181"/>
      <c r="D861" s="171"/>
      <c r="E861" s="172"/>
      <c r="F861" s="173"/>
      <c r="G861" s="174"/>
      <c r="H861" s="175"/>
      <c r="I861" s="174"/>
      <c r="J861" s="176"/>
      <c r="K861" s="177"/>
      <c r="L861" s="178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</row>
    <row r="862">
      <c r="A862" s="179"/>
      <c r="B862" s="180"/>
      <c r="C862" s="181"/>
      <c r="D862" s="171"/>
      <c r="E862" s="172"/>
      <c r="F862" s="173"/>
      <c r="G862" s="174"/>
      <c r="H862" s="175"/>
      <c r="I862" s="174"/>
      <c r="J862" s="176"/>
      <c r="K862" s="177"/>
      <c r="L862" s="178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  <c r="AB862" s="87"/>
    </row>
    <row r="863">
      <c r="A863" s="179"/>
      <c r="B863" s="180"/>
      <c r="C863" s="181"/>
      <c r="D863" s="171"/>
      <c r="E863" s="172"/>
      <c r="F863" s="173"/>
      <c r="G863" s="174"/>
      <c r="H863" s="175"/>
      <c r="I863" s="174"/>
      <c r="J863" s="176"/>
      <c r="K863" s="177"/>
      <c r="L863" s="178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  <c r="AB863" s="87"/>
    </row>
    <row r="864">
      <c r="A864" s="179"/>
      <c r="B864" s="180"/>
      <c r="C864" s="181"/>
      <c r="D864" s="171"/>
      <c r="E864" s="172"/>
      <c r="F864" s="173"/>
      <c r="G864" s="174"/>
      <c r="H864" s="175"/>
      <c r="I864" s="174"/>
      <c r="J864" s="176"/>
      <c r="K864" s="177"/>
      <c r="L864" s="178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  <c r="AB864" s="87"/>
    </row>
    <row r="865">
      <c r="A865" s="179"/>
      <c r="B865" s="180"/>
      <c r="C865" s="181"/>
      <c r="D865" s="171"/>
      <c r="E865" s="172"/>
      <c r="F865" s="173"/>
      <c r="G865" s="174"/>
      <c r="H865" s="175"/>
      <c r="I865" s="174"/>
      <c r="J865" s="176"/>
      <c r="K865" s="177"/>
      <c r="L865" s="178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  <c r="AB865" s="87"/>
    </row>
    <row r="866">
      <c r="A866" s="179"/>
      <c r="B866" s="180"/>
      <c r="C866" s="181"/>
      <c r="D866" s="171"/>
      <c r="E866" s="172"/>
      <c r="F866" s="173"/>
      <c r="G866" s="174"/>
      <c r="H866" s="175"/>
      <c r="I866" s="174"/>
      <c r="J866" s="176"/>
      <c r="K866" s="177"/>
      <c r="L866" s="178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  <c r="AB866" s="87"/>
    </row>
    <row r="867">
      <c r="A867" s="179"/>
      <c r="B867" s="180"/>
      <c r="C867" s="181"/>
      <c r="D867" s="171"/>
      <c r="E867" s="172"/>
      <c r="F867" s="173"/>
      <c r="G867" s="174"/>
      <c r="H867" s="175"/>
      <c r="I867" s="174"/>
      <c r="J867" s="176"/>
      <c r="K867" s="177"/>
      <c r="L867" s="178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  <c r="AB867" s="87"/>
    </row>
    <row r="868">
      <c r="A868" s="179"/>
      <c r="B868" s="180"/>
      <c r="C868" s="181"/>
      <c r="D868" s="171"/>
      <c r="E868" s="172"/>
      <c r="F868" s="173"/>
      <c r="G868" s="174"/>
      <c r="H868" s="175"/>
      <c r="I868" s="174"/>
      <c r="J868" s="176"/>
      <c r="K868" s="177"/>
      <c r="L868" s="178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  <c r="AB868" s="87"/>
    </row>
    <row r="869">
      <c r="A869" s="179"/>
      <c r="B869" s="180"/>
      <c r="C869" s="181"/>
      <c r="D869" s="171"/>
      <c r="E869" s="172"/>
      <c r="F869" s="173"/>
      <c r="G869" s="174"/>
      <c r="H869" s="175"/>
      <c r="I869" s="174"/>
      <c r="J869" s="176"/>
      <c r="K869" s="177"/>
      <c r="L869" s="178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  <c r="AB869" s="87"/>
    </row>
    <row r="870">
      <c r="A870" s="179"/>
      <c r="B870" s="180"/>
      <c r="C870" s="181"/>
      <c r="D870" s="171"/>
      <c r="E870" s="172"/>
      <c r="F870" s="173"/>
      <c r="G870" s="174"/>
      <c r="H870" s="175"/>
      <c r="I870" s="174"/>
      <c r="J870" s="176"/>
      <c r="K870" s="177"/>
      <c r="L870" s="178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  <c r="AB870" s="87"/>
    </row>
    <row r="871">
      <c r="A871" s="179"/>
      <c r="B871" s="180"/>
      <c r="C871" s="181"/>
      <c r="D871" s="171"/>
      <c r="E871" s="172"/>
      <c r="F871" s="173"/>
      <c r="G871" s="174"/>
      <c r="H871" s="175"/>
      <c r="I871" s="174"/>
      <c r="J871" s="176"/>
      <c r="K871" s="177"/>
      <c r="L871" s="178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  <c r="AB871" s="87"/>
    </row>
    <row r="872">
      <c r="A872" s="179"/>
      <c r="B872" s="180"/>
      <c r="C872" s="181"/>
      <c r="D872" s="171"/>
      <c r="E872" s="172"/>
      <c r="F872" s="173"/>
      <c r="G872" s="174"/>
      <c r="H872" s="175"/>
      <c r="I872" s="174"/>
      <c r="J872" s="176"/>
      <c r="K872" s="177"/>
      <c r="L872" s="178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  <c r="AB872" s="87"/>
    </row>
    <row r="873">
      <c r="A873" s="179"/>
      <c r="B873" s="180"/>
      <c r="C873" s="181"/>
      <c r="D873" s="171"/>
      <c r="E873" s="172"/>
      <c r="F873" s="173"/>
      <c r="G873" s="174"/>
      <c r="H873" s="175"/>
      <c r="I873" s="174"/>
      <c r="J873" s="176"/>
      <c r="K873" s="177"/>
      <c r="L873" s="178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  <c r="AB873" s="87"/>
    </row>
    <row r="874">
      <c r="A874" s="179"/>
      <c r="B874" s="180"/>
      <c r="C874" s="181"/>
      <c r="D874" s="171"/>
      <c r="E874" s="172"/>
      <c r="F874" s="173"/>
      <c r="G874" s="174"/>
      <c r="H874" s="175"/>
      <c r="I874" s="174"/>
      <c r="J874" s="176"/>
      <c r="K874" s="177"/>
      <c r="L874" s="178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  <c r="AB874" s="87"/>
    </row>
    <row r="875">
      <c r="A875" s="179"/>
      <c r="B875" s="180"/>
      <c r="C875" s="181"/>
      <c r="D875" s="171"/>
      <c r="E875" s="172"/>
      <c r="F875" s="173"/>
      <c r="G875" s="174"/>
      <c r="H875" s="175"/>
      <c r="I875" s="174"/>
      <c r="J875" s="176"/>
      <c r="K875" s="177"/>
      <c r="L875" s="178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  <c r="AB875" s="87"/>
    </row>
    <row r="876">
      <c r="A876" s="179"/>
      <c r="B876" s="180"/>
      <c r="C876" s="181"/>
      <c r="D876" s="171"/>
      <c r="E876" s="172"/>
      <c r="F876" s="173"/>
      <c r="G876" s="174"/>
      <c r="H876" s="175"/>
      <c r="I876" s="174"/>
      <c r="J876" s="176"/>
      <c r="K876" s="177"/>
      <c r="L876" s="178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  <c r="AB876" s="87"/>
    </row>
    <row r="877">
      <c r="A877" s="179"/>
      <c r="B877" s="180"/>
      <c r="C877" s="181"/>
      <c r="D877" s="171"/>
      <c r="E877" s="172"/>
      <c r="F877" s="173"/>
      <c r="G877" s="174"/>
      <c r="H877" s="175"/>
      <c r="I877" s="174"/>
      <c r="J877" s="176"/>
      <c r="K877" s="177"/>
      <c r="L877" s="178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  <c r="AB877" s="87"/>
    </row>
    <row r="878">
      <c r="A878" s="179"/>
      <c r="B878" s="180"/>
      <c r="C878" s="181"/>
      <c r="D878" s="171"/>
      <c r="E878" s="172"/>
      <c r="F878" s="173"/>
      <c r="G878" s="174"/>
      <c r="H878" s="175"/>
      <c r="I878" s="174"/>
      <c r="J878" s="176"/>
      <c r="K878" s="177"/>
      <c r="L878" s="178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  <c r="AB878" s="87"/>
    </row>
    <row r="879">
      <c r="A879" s="179"/>
      <c r="B879" s="180"/>
      <c r="C879" s="181"/>
      <c r="D879" s="171"/>
      <c r="E879" s="172"/>
      <c r="F879" s="173"/>
      <c r="G879" s="174"/>
      <c r="H879" s="175"/>
      <c r="I879" s="174"/>
      <c r="J879" s="176"/>
      <c r="K879" s="177"/>
      <c r="L879" s="178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  <c r="AB879" s="87"/>
    </row>
    <row r="880">
      <c r="A880" s="179"/>
      <c r="B880" s="180"/>
      <c r="C880" s="181"/>
      <c r="D880" s="171"/>
      <c r="E880" s="172"/>
      <c r="F880" s="173"/>
      <c r="G880" s="174"/>
      <c r="H880" s="175"/>
      <c r="I880" s="174"/>
      <c r="J880" s="176"/>
      <c r="K880" s="177"/>
      <c r="L880" s="178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  <c r="AB880" s="87"/>
    </row>
    <row r="881">
      <c r="A881" s="179"/>
      <c r="B881" s="180"/>
      <c r="C881" s="181"/>
      <c r="D881" s="171"/>
      <c r="E881" s="172"/>
      <c r="F881" s="173"/>
      <c r="G881" s="174"/>
      <c r="H881" s="175"/>
      <c r="I881" s="174"/>
      <c r="J881" s="176"/>
      <c r="K881" s="177"/>
      <c r="L881" s="178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  <c r="AB881" s="87"/>
    </row>
    <row r="882">
      <c r="A882" s="179"/>
      <c r="B882" s="180"/>
      <c r="C882" s="181"/>
      <c r="D882" s="171"/>
      <c r="E882" s="172"/>
      <c r="F882" s="173"/>
      <c r="G882" s="174"/>
      <c r="H882" s="175"/>
      <c r="I882" s="174"/>
      <c r="J882" s="176"/>
      <c r="K882" s="177"/>
      <c r="L882" s="178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  <c r="AB882" s="87"/>
    </row>
    <row r="883">
      <c r="A883" s="179"/>
      <c r="B883" s="180"/>
      <c r="C883" s="181"/>
      <c r="D883" s="171"/>
      <c r="E883" s="172"/>
      <c r="F883" s="173"/>
      <c r="G883" s="174"/>
      <c r="H883" s="175"/>
      <c r="I883" s="174"/>
      <c r="J883" s="176"/>
      <c r="K883" s="177"/>
      <c r="L883" s="178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  <c r="AB883" s="87"/>
    </row>
    <row r="884">
      <c r="A884" s="179"/>
      <c r="B884" s="180"/>
      <c r="C884" s="181"/>
      <c r="D884" s="171"/>
      <c r="E884" s="172"/>
      <c r="F884" s="173"/>
      <c r="G884" s="174"/>
      <c r="H884" s="175"/>
      <c r="I884" s="174"/>
      <c r="J884" s="176"/>
      <c r="K884" s="177"/>
      <c r="L884" s="178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  <c r="AB884" s="87"/>
    </row>
    <row r="885">
      <c r="A885" s="179"/>
      <c r="B885" s="180"/>
      <c r="C885" s="181"/>
      <c r="D885" s="171"/>
      <c r="E885" s="172"/>
      <c r="F885" s="173"/>
      <c r="G885" s="174"/>
      <c r="H885" s="175"/>
      <c r="I885" s="174"/>
      <c r="J885" s="176"/>
      <c r="K885" s="177"/>
      <c r="L885" s="178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  <c r="AB885" s="87"/>
    </row>
    <row r="886">
      <c r="A886" s="179"/>
      <c r="B886" s="180"/>
      <c r="C886" s="181"/>
      <c r="D886" s="171"/>
      <c r="E886" s="172"/>
      <c r="F886" s="173"/>
      <c r="G886" s="174"/>
      <c r="H886" s="175"/>
      <c r="I886" s="174"/>
      <c r="J886" s="176"/>
      <c r="K886" s="177"/>
      <c r="L886" s="178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  <c r="AB886" s="87"/>
    </row>
    <row r="887">
      <c r="A887" s="179"/>
      <c r="B887" s="180"/>
      <c r="C887" s="181"/>
      <c r="D887" s="171"/>
      <c r="E887" s="172"/>
      <c r="F887" s="173"/>
      <c r="G887" s="174"/>
      <c r="H887" s="175"/>
      <c r="I887" s="174"/>
      <c r="J887" s="176"/>
      <c r="K887" s="177"/>
      <c r="L887" s="178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</row>
    <row r="888">
      <c r="A888" s="179"/>
      <c r="B888" s="180"/>
      <c r="C888" s="181"/>
      <c r="D888" s="171"/>
      <c r="E888" s="172"/>
      <c r="F888" s="173"/>
      <c r="G888" s="174"/>
      <c r="H888" s="175"/>
      <c r="I888" s="174"/>
      <c r="J888" s="176"/>
      <c r="K888" s="177"/>
      <c r="L888" s="178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  <c r="AB888" s="87"/>
    </row>
    <row r="889">
      <c r="A889" s="179"/>
      <c r="B889" s="180"/>
      <c r="C889" s="181"/>
      <c r="D889" s="171"/>
      <c r="E889" s="172"/>
      <c r="F889" s="173"/>
      <c r="G889" s="174"/>
      <c r="H889" s="175"/>
      <c r="I889" s="174"/>
      <c r="J889" s="176"/>
      <c r="K889" s="177"/>
      <c r="L889" s="178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  <c r="AB889" s="87"/>
    </row>
    <row r="890">
      <c r="A890" s="179"/>
      <c r="B890" s="180"/>
      <c r="C890" s="181"/>
      <c r="D890" s="171"/>
      <c r="E890" s="172"/>
      <c r="F890" s="173"/>
      <c r="G890" s="174"/>
      <c r="H890" s="175"/>
      <c r="I890" s="174"/>
      <c r="J890" s="176"/>
      <c r="K890" s="177"/>
      <c r="L890" s="178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  <c r="AB890" s="87"/>
    </row>
    <row r="891">
      <c r="A891" s="179"/>
      <c r="B891" s="180"/>
      <c r="C891" s="181"/>
      <c r="D891" s="171"/>
      <c r="E891" s="172"/>
      <c r="F891" s="173"/>
      <c r="G891" s="174"/>
      <c r="H891" s="175"/>
      <c r="I891" s="174"/>
      <c r="J891" s="176"/>
      <c r="K891" s="177"/>
      <c r="L891" s="178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  <c r="AB891" s="87"/>
    </row>
    <row r="892">
      <c r="A892" s="179"/>
      <c r="B892" s="180"/>
      <c r="C892" s="181"/>
      <c r="D892" s="171"/>
      <c r="E892" s="172"/>
      <c r="F892" s="173"/>
      <c r="G892" s="174"/>
      <c r="H892" s="175"/>
      <c r="I892" s="174"/>
      <c r="J892" s="176"/>
      <c r="K892" s="177"/>
      <c r="L892" s="178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  <c r="AB892" s="87"/>
    </row>
    <row r="893">
      <c r="A893" s="179"/>
      <c r="B893" s="180"/>
      <c r="C893" s="181"/>
      <c r="D893" s="171"/>
      <c r="E893" s="172"/>
      <c r="F893" s="173"/>
      <c r="G893" s="174"/>
      <c r="H893" s="175"/>
      <c r="I893" s="174"/>
      <c r="J893" s="176"/>
      <c r="K893" s="177"/>
      <c r="L893" s="178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  <c r="AB893" s="87"/>
    </row>
    <row r="894">
      <c r="A894" s="179"/>
      <c r="B894" s="180"/>
      <c r="C894" s="181"/>
      <c r="D894" s="171"/>
      <c r="E894" s="172"/>
      <c r="F894" s="173"/>
      <c r="G894" s="174"/>
      <c r="H894" s="175"/>
      <c r="I894" s="174"/>
      <c r="J894" s="176"/>
      <c r="K894" s="177"/>
      <c r="L894" s="178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  <c r="AB894" s="87"/>
    </row>
    <row r="895">
      <c r="A895" s="179"/>
      <c r="B895" s="180"/>
      <c r="C895" s="181"/>
      <c r="D895" s="171"/>
      <c r="E895" s="172"/>
      <c r="F895" s="173"/>
      <c r="G895" s="174"/>
      <c r="H895" s="175"/>
      <c r="I895" s="174"/>
      <c r="J895" s="176"/>
      <c r="K895" s="177"/>
      <c r="L895" s="178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  <c r="AB895" s="87"/>
    </row>
    <row r="896">
      <c r="A896" s="179"/>
      <c r="B896" s="180"/>
      <c r="C896" s="181"/>
      <c r="D896" s="171"/>
      <c r="E896" s="172"/>
      <c r="F896" s="173"/>
      <c r="G896" s="174"/>
      <c r="H896" s="175"/>
      <c r="I896" s="174"/>
      <c r="J896" s="176"/>
      <c r="K896" s="177"/>
      <c r="L896" s="178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  <c r="AB896" s="87"/>
    </row>
    <row r="897">
      <c r="A897" s="179"/>
      <c r="B897" s="180"/>
      <c r="C897" s="181"/>
      <c r="D897" s="171"/>
      <c r="E897" s="172"/>
      <c r="F897" s="173"/>
      <c r="G897" s="174"/>
      <c r="H897" s="175"/>
      <c r="I897" s="174"/>
      <c r="J897" s="176"/>
      <c r="K897" s="177"/>
      <c r="L897" s="178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  <c r="AB897" s="87"/>
    </row>
    <row r="898">
      <c r="A898" s="179"/>
      <c r="B898" s="180"/>
      <c r="C898" s="181"/>
      <c r="D898" s="171"/>
      <c r="E898" s="172"/>
      <c r="F898" s="173"/>
      <c r="G898" s="174"/>
      <c r="H898" s="175"/>
      <c r="I898" s="174"/>
      <c r="J898" s="176"/>
      <c r="K898" s="177"/>
      <c r="L898" s="178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  <c r="AB898" s="87"/>
    </row>
    <row r="899">
      <c r="A899" s="179"/>
      <c r="B899" s="180"/>
      <c r="C899" s="181"/>
      <c r="D899" s="171"/>
      <c r="E899" s="172"/>
      <c r="F899" s="173"/>
      <c r="G899" s="174"/>
      <c r="H899" s="175"/>
      <c r="I899" s="174"/>
      <c r="J899" s="176"/>
      <c r="K899" s="177"/>
      <c r="L899" s="178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  <c r="AB899" s="87"/>
    </row>
    <row r="900">
      <c r="A900" s="179"/>
      <c r="B900" s="180"/>
      <c r="C900" s="181"/>
      <c r="D900" s="171"/>
      <c r="E900" s="172"/>
      <c r="F900" s="173"/>
      <c r="G900" s="174"/>
      <c r="H900" s="175"/>
      <c r="I900" s="174"/>
      <c r="J900" s="176"/>
      <c r="K900" s="177"/>
      <c r="L900" s="178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  <c r="AB900" s="87"/>
    </row>
    <row r="901">
      <c r="A901" s="179"/>
      <c r="B901" s="180"/>
      <c r="C901" s="181"/>
      <c r="D901" s="171"/>
      <c r="E901" s="172"/>
      <c r="F901" s="173"/>
      <c r="G901" s="174"/>
      <c r="H901" s="175"/>
      <c r="I901" s="174"/>
      <c r="J901" s="176"/>
      <c r="K901" s="177"/>
      <c r="L901" s="178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  <c r="AB901" s="87"/>
    </row>
    <row r="902">
      <c r="A902" s="179"/>
      <c r="B902" s="180"/>
      <c r="C902" s="181"/>
      <c r="D902" s="171"/>
      <c r="E902" s="172"/>
      <c r="F902" s="173"/>
      <c r="G902" s="174"/>
      <c r="H902" s="175"/>
      <c r="I902" s="174"/>
      <c r="J902" s="176"/>
      <c r="K902" s="177"/>
      <c r="L902" s="178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  <c r="AB902" s="87"/>
    </row>
    <row r="903">
      <c r="A903" s="179"/>
      <c r="B903" s="180"/>
      <c r="C903" s="181"/>
      <c r="D903" s="171"/>
      <c r="E903" s="172"/>
      <c r="F903" s="173"/>
      <c r="G903" s="174"/>
      <c r="H903" s="175"/>
      <c r="I903" s="174"/>
      <c r="J903" s="176"/>
      <c r="K903" s="177"/>
      <c r="L903" s="178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  <c r="AB903" s="87"/>
    </row>
    <row r="904">
      <c r="A904" s="179"/>
      <c r="B904" s="180"/>
      <c r="C904" s="181"/>
      <c r="D904" s="171"/>
      <c r="E904" s="172"/>
      <c r="F904" s="173"/>
      <c r="G904" s="174"/>
      <c r="H904" s="175"/>
      <c r="I904" s="174"/>
      <c r="J904" s="176"/>
      <c r="K904" s="177"/>
      <c r="L904" s="178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  <c r="AB904" s="87"/>
    </row>
    <row r="905">
      <c r="A905" s="179"/>
      <c r="B905" s="180"/>
      <c r="C905" s="181"/>
      <c r="D905" s="171"/>
      <c r="E905" s="172"/>
      <c r="F905" s="173"/>
      <c r="G905" s="174"/>
      <c r="H905" s="175"/>
      <c r="I905" s="174"/>
      <c r="J905" s="176"/>
      <c r="K905" s="177"/>
      <c r="L905" s="178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  <c r="AB905" s="87"/>
    </row>
    <row r="906">
      <c r="A906" s="179"/>
      <c r="B906" s="180"/>
      <c r="C906" s="181"/>
      <c r="D906" s="171"/>
      <c r="E906" s="172"/>
      <c r="F906" s="173"/>
      <c r="G906" s="174"/>
      <c r="H906" s="175"/>
      <c r="I906" s="174"/>
      <c r="J906" s="176"/>
      <c r="K906" s="177"/>
      <c r="L906" s="178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  <c r="AB906" s="87"/>
    </row>
    <row r="907">
      <c r="A907" s="179"/>
      <c r="B907" s="180"/>
      <c r="C907" s="181"/>
      <c r="D907" s="171"/>
      <c r="E907" s="172"/>
      <c r="F907" s="173"/>
      <c r="G907" s="174"/>
      <c r="H907" s="175"/>
      <c r="I907" s="174"/>
      <c r="J907" s="176"/>
      <c r="K907" s="177"/>
      <c r="L907" s="178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  <c r="AB907" s="87"/>
    </row>
    <row r="908">
      <c r="A908" s="179"/>
      <c r="B908" s="180"/>
      <c r="C908" s="181"/>
      <c r="D908" s="171"/>
      <c r="E908" s="172"/>
      <c r="F908" s="173"/>
      <c r="G908" s="174"/>
      <c r="H908" s="175"/>
      <c r="I908" s="174"/>
      <c r="J908" s="176"/>
      <c r="K908" s="177"/>
      <c r="L908" s="178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  <c r="AB908" s="87"/>
    </row>
    <row r="909">
      <c r="A909" s="179"/>
      <c r="B909" s="180"/>
      <c r="C909" s="181"/>
      <c r="D909" s="171"/>
      <c r="E909" s="172"/>
      <c r="F909" s="173"/>
      <c r="G909" s="174"/>
      <c r="H909" s="175"/>
      <c r="I909" s="174"/>
      <c r="J909" s="176"/>
      <c r="K909" s="177"/>
      <c r="L909" s="178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  <c r="AB909" s="87"/>
    </row>
    <row r="910">
      <c r="A910" s="179"/>
      <c r="B910" s="180"/>
      <c r="C910" s="181"/>
      <c r="D910" s="171"/>
      <c r="E910" s="172"/>
      <c r="F910" s="173"/>
      <c r="G910" s="174"/>
      <c r="H910" s="175"/>
      <c r="I910" s="174"/>
      <c r="J910" s="176"/>
      <c r="K910" s="177"/>
      <c r="L910" s="178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  <c r="AB910" s="87"/>
    </row>
    <row r="911">
      <c r="A911" s="179"/>
      <c r="B911" s="180"/>
      <c r="C911" s="181"/>
      <c r="D911" s="171"/>
      <c r="E911" s="172"/>
      <c r="F911" s="173"/>
      <c r="G911" s="174"/>
      <c r="H911" s="175"/>
      <c r="I911" s="174"/>
      <c r="J911" s="176"/>
      <c r="K911" s="177"/>
      <c r="L911" s="178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  <c r="AB911" s="87"/>
    </row>
    <row r="912">
      <c r="A912" s="179"/>
      <c r="B912" s="180"/>
      <c r="C912" s="181"/>
      <c r="D912" s="171"/>
      <c r="E912" s="172"/>
      <c r="F912" s="173"/>
      <c r="G912" s="174"/>
      <c r="H912" s="175"/>
      <c r="I912" s="174"/>
      <c r="J912" s="176"/>
      <c r="K912" s="177"/>
      <c r="L912" s="178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  <c r="AB912" s="87"/>
    </row>
    <row r="913">
      <c r="A913" s="179"/>
      <c r="B913" s="180"/>
      <c r="C913" s="181"/>
      <c r="D913" s="171"/>
      <c r="E913" s="172"/>
      <c r="F913" s="173"/>
      <c r="G913" s="174"/>
      <c r="H913" s="175"/>
      <c r="I913" s="174"/>
      <c r="J913" s="176"/>
      <c r="K913" s="177"/>
      <c r="L913" s="178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  <c r="AB913" s="87"/>
    </row>
    <row r="914">
      <c r="A914" s="179"/>
      <c r="B914" s="180"/>
      <c r="C914" s="181"/>
      <c r="D914" s="171"/>
      <c r="E914" s="172"/>
      <c r="F914" s="173"/>
      <c r="G914" s="174"/>
      <c r="H914" s="175"/>
      <c r="I914" s="174"/>
      <c r="J914" s="176"/>
      <c r="K914" s="177"/>
      <c r="L914" s="178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  <c r="AB914" s="87"/>
    </row>
    <row r="915">
      <c r="A915" s="179"/>
      <c r="B915" s="180"/>
      <c r="C915" s="181"/>
      <c r="D915" s="171"/>
      <c r="E915" s="172"/>
      <c r="F915" s="173"/>
      <c r="G915" s="174"/>
      <c r="H915" s="175"/>
      <c r="I915" s="174"/>
      <c r="J915" s="176"/>
      <c r="K915" s="177"/>
      <c r="L915" s="178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  <c r="AB915" s="87"/>
    </row>
    <row r="916">
      <c r="A916" s="179"/>
      <c r="B916" s="180"/>
      <c r="C916" s="181"/>
      <c r="D916" s="171"/>
      <c r="E916" s="172"/>
      <c r="F916" s="173"/>
      <c r="G916" s="174"/>
      <c r="H916" s="175"/>
      <c r="I916" s="174"/>
      <c r="J916" s="176"/>
      <c r="K916" s="177"/>
      <c r="L916" s="178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  <c r="AB916" s="87"/>
    </row>
    <row r="917">
      <c r="A917" s="179"/>
      <c r="B917" s="180"/>
      <c r="C917" s="181"/>
      <c r="D917" s="171"/>
      <c r="E917" s="172"/>
      <c r="F917" s="173"/>
      <c r="G917" s="174"/>
      <c r="H917" s="175"/>
      <c r="I917" s="174"/>
      <c r="J917" s="176"/>
      <c r="K917" s="177"/>
      <c r="L917" s="178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  <c r="AB917" s="87"/>
    </row>
    <row r="918">
      <c r="A918" s="179"/>
      <c r="B918" s="180"/>
      <c r="C918" s="181"/>
      <c r="D918" s="171"/>
      <c r="E918" s="172"/>
      <c r="F918" s="173"/>
      <c r="G918" s="174"/>
      <c r="H918" s="175"/>
      <c r="I918" s="174"/>
      <c r="J918" s="176"/>
      <c r="K918" s="177"/>
      <c r="L918" s="178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  <c r="AB918" s="87"/>
    </row>
    <row r="919">
      <c r="A919" s="179"/>
      <c r="B919" s="180"/>
      <c r="C919" s="181"/>
      <c r="D919" s="171"/>
      <c r="E919" s="172"/>
      <c r="F919" s="173"/>
      <c r="G919" s="174"/>
      <c r="H919" s="175"/>
      <c r="I919" s="174"/>
      <c r="J919" s="176"/>
      <c r="K919" s="177"/>
      <c r="L919" s="178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  <c r="AB919" s="87"/>
    </row>
    <row r="920">
      <c r="A920" s="179"/>
      <c r="B920" s="180"/>
      <c r="C920" s="181"/>
      <c r="D920" s="171"/>
      <c r="E920" s="172"/>
      <c r="F920" s="173"/>
      <c r="G920" s="174"/>
      <c r="H920" s="175"/>
      <c r="I920" s="174"/>
      <c r="J920" s="176"/>
      <c r="K920" s="177"/>
      <c r="L920" s="178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  <c r="AB920" s="87"/>
    </row>
    <row r="921">
      <c r="A921" s="179"/>
      <c r="B921" s="180"/>
      <c r="C921" s="181"/>
      <c r="D921" s="171"/>
      <c r="E921" s="172"/>
      <c r="F921" s="173"/>
      <c r="G921" s="174"/>
      <c r="H921" s="175"/>
      <c r="I921" s="174"/>
      <c r="J921" s="176"/>
      <c r="K921" s="177"/>
      <c r="L921" s="178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  <c r="AB921" s="87"/>
    </row>
    <row r="922">
      <c r="A922" s="179"/>
      <c r="B922" s="180"/>
      <c r="C922" s="181"/>
      <c r="D922" s="171"/>
      <c r="E922" s="172"/>
      <c r="F922" s="173"/>
      <c r="G922" s="174"/>
      <c r="H922" s="175"/>
      <c r="I922" s="174"/>
      <c r="J922" s="176"/>
      <c r="K922" s="177"/>
      <c r="L922" s="178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  <c r="AB922" s="87"/>
    </row>
    <row r="923">
      <c r="A923" s="179"/>
      <c r="B923" s="180"/>
      <c r="C923" s="181"/>
      <c r="D923" s="171"/>
      <c r="E923" s="172"/>
      <c r="F923" s="173"/>
      <c r="G923" s="174"/>
      <c r="H923" s="175"/>
      <c r="I923" s="174"/>
      <c r="J923" s="176"/>
      <c r="K923" s="177"/>
      <c r="L923" s="178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  <c r="AB923" s="87"/>
    </row>
    <row r="924">
      <c r="A924" s="179"/>
      <c r="B924" s="180"/>
      <c r="C924" s="181"/>
      <c r="D924" s="171"/>
      <c r="E924" s="172"/>
      <c r="F924" s="173"/>
      <c r="G924" s="174"/>
      <c r="H924" s="175"/>
      <c r="I924" s="174"/>
      <c r="J924" s="176"/>
      <c r="K924" s="177"/>
      <c r="L924" s="178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  <c r="AB924" s="87"/>
    </row>
    <row r="925">
      <c r="A925" s="179"/>
      <c r="B925" s="180"/>
      <c r="C925" s="181"/>
      <c r="D925" s="171"/>
      <c r="E925" s="172"/>
      <c r="F925" s="173"/>
      <c r="G925" s="174"/>
      <c r="H925" s="175"/>
      <c r="I925" s="174"/>
      <c r="J925" s="176"/>
      <c r="K925" s="177"/>
      <c r="L925" s="178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  <c r="AB925" s="87"/>
    </row>
    <row r="926">
      <c r="A926" s="179"/>
      <c r="B926" s="180"/>
      <c r="C926" s="181"/>
      <c r="D926" s="171"/>
      <c r="E926" s="172"/>
      <c r="F926" s="173"/>
      <c r="G926" s="174"/>
      <c r="H926" s="175"/>
      <c r="I926" s="174"/>
      <c r="J926" s="176"/>
      <c r="K926" s="177"/>
      <c r="L926" s="178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  <c r="AB926" s="87"/>
    </row>
    <row r="927">
      <c r="A927" s="179"/>
      <c r="B927" s="180"/>
      <c r="C927" s="181"/>
      <c r="D927" s="171"/>
      <c r="E927" s="172"/>
      <c r="F927" s="173"/>
      <c r="G927" s="174"/>
      <c r="H927" s="175"/>
      <c r="I927" s="174"/>
      <c r="J927" s="176"/>
      <c r="K927" s="177"/>
      <c r="L927" s="178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  <c r="AB927" s="87"/>
    </row>
    <row r="928">
      <c r="A928" s="179"/>
      <c r="B928" s="180"/>
      <c r="C928" s="181"/>
      <c r="D928" s="171"/>
      <c r="E928" s="172"/>
      <c r="F928" s="173"/>
      <c r="G928" s="174"/>
      <c r="H928" s="175"/>
      <c r="I928" s="174"/>
      <c r="J928" s="176"/>
      <c r="K928" s="177"/>
      <c r="L928" s="178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  <c r="AB928" s="87"/>
    </row>
    <row r="929">
      <c r="A929" s="179"/>
      <c r="B929" s="180"/>
      <c r="C929" s="181"/>
      <c r="D929" s="171"/>
      <c r="E929" s="172"/>
      <c r="F929" s="173"/>
      <c r="G929" s="174"/>
      <c r="H929" s="175"/>
      <c r="I929" s="174"/>
      <c r="J929" s="176"/>
      <c r="K929" s="177"/>
      <c r="L929" s="178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  <c r="AB929" s="87"/>
    </row>
    <row r="930">
      <c r="A930" s="179"/>
      <c r="B930" s="180"/>
      <c r="C930" s="181"/>
      <c r="D930" s="171"/>
      <c r="E930" s="172"/>
      <c r="F930" s="173"/>
      <c r="G930" s="174"/>
      <c r="H930" s="175"/>
      <c r="I930" s="174"/>
      <c r="J930" s="176"/>
      <c r="K930" s="177"/>
      <c r="L930" s="178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  <c r="AB930" s="87"/>
    </row>
    <row r="931">
      <c r="A931" s="179"/>
      <c r="B931" s="180"/>
      <c r="C931" s="181"/>
      <c r="D931" s="171"/>
      <c r="E931" s="172"/>
      <c r="F931" s="173"/>
      <c r="G931" s="174"/>
      <c r="H931" s="175"/>
      <c r="I931" s="174"/>
      <c r="J931" s="176"/>
      <c r="K931" s="177"/>
      <c r="L931" s="178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  <c r="AB931" s="87"/>
    </row>
    <row r="932">
      <c r="A932" s="179"/>
      <c r="B932" s="180"/>
      <c r="C932" s="181"/>
      <c r="D932" s="171"/>
      <c r="E932" s="172"/>
      <c r="F932" s="173"/>
      <c r="G932" s="174"/>
      <c r="H932" s="175"/>
      <c r="I932" s="174"/>
      <c r="J932" s="176"/>
      <c r="K932" s="177"/>
      <c r="L932" s="178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  <c r="AB932" s="87"/>
    </row>
    <row r="933">
      <c r="A933" s="179"/>
      <c r="B933" s="180"/>
      <c r="C933" s="181"/>
      <c r="D933" s="171"/>
      <c r="E933" s="172"/>
      <c r="F933" s="173"/>
      <c r="G933" s="174"/>
      <c r="H933" s="175"/>
      <c r="I933" s="174"/>
      <c r="J933" s="176"/>
      <c r="K933" s="177"/>
      <c r="L933" s="178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  <c r="AB933" s="87"/>
    </row>
    <row r="934">
      <c r="A934" s="179"/>
      <c r="B934" s="180"/>
      <c r="C934" s="181"/>
      <c r="D934" s="171"/>
      <c r="E934" s="172"/>
      <c r="F934" s="173"/>
      <c r="G934" s="174"/>
      <c r="H934" s="175"/>
      <c r="I934" s="174"/>
      <c r="J934" s="176"/>
      <c r="K934" s="177"/>
      <c r="L934" s="178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  <c r="AB934" s="87"/>
    </row>
    <row r="935">
      <c r="A935" s="179"/>
      <c r="B935" s="180"/>
      <c r="C935" s="181"/>
      <c r="D935" s="171"/>
      <c r="E935" s="172"/>
      <c r="F935" s="173"/>
      <c r="G935" s="174"/>
      <c r="H935" s="175"/>
      <c r="I935" s="174"/>
      <c r="J935" s="176"/>
      <c r="K935" s="177"/>
      <c r="L935" s="178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  <c r="AB935" s="87"/>
    </row>
    <row r="936">
      <c r="A936" s="179"/>
      <c r="B936" s="180"/>
      <c r="C936" s="181"/>
      <c r="D936" s="171"/>
      <c r="E936" s="172"/>
      <c r="F936" s="173"/>
      <c r="G936" s="174"/>
      <c r="H936" s="175"/>
      <c r="I936" s="174"/>
      <c r="J936" s="176"/>
      <c r="K936" s="177"/>
      <c r="L936" s="178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  <c r="AB936" s="87"/>
    </row>
    <row r="937">
      <c r="A937" s="179"/>
      <c r="B937" s="180"/>
      <c r="C937" s="181"/>
      <c r="D937" s="171"/>
      <c r="E937" s="172"/>
      <c r="F937" s="173"/>
      <c r="G937" s="174"/>
      <c r="H937" s="175"/>
      <c r="I937" s="174"/>
      <c r="J937" s="176"/>
      <c r="K937" s="177"/>
      <c r="L937" s="178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  <c r="AB937" s="87"/>
    </row>
    <row r="938">
      <c r="A938" s="179"/>
      <c r="B938" s="180"/>
      <c r="C938" s="181"/>
      <c r="D938" s="171"/>
      <c r="E938" s="172"/>
      <c r="F938" s="173"/>
      <c r="G938" s="174"/>
      <c r="H938" s="175"/>
      <c r="I938" s="174"/>
      <c r="J938" s="176"/>
      <c r="K938" s="177"/>
      <c r="L938" s="178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  <c r="AB938" s="87"/>
    </row>
    <row r="939">
      <c r="A939" s="179"/>
      <c r="B939" s="180"/>
      <c r="C939" s="181"/>
      <c r="D939" s="171"/>
      <c r="E939" s="172"/>
      <c r="F939" s="173"/>
      <c r="G939" s="174"/>
      <c r="H939" s="175"/>
      <c r="I939" s="174"/>
      <c r="J939" s="176"/>
      <c r="K939" s="177"/>
      <c r="L939" s="178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  <c r="AB939" s="87"/>
    </row>
    <row r="940">
      <c r="A940" s="179"/>
      <c r="B940" s="180"/>
      <c r="C940" s="181"/>
      <c r="D940" s="171"/>
      <c r="E940" s="172"/>
      <c r="F940" s="173"/>
      <c r="G940" s="174"/>
      <c r="H940" s="175"/>
      <c r="I940" s="174"/>
      <c r="J940" s="176"/>
      <c r="K940" s="177"/>
      <c r="L940" s="178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  <c r="AB940" s="87"/>
    </row>
    <row r="941">
      <c r="A941" s="179"/>
      <c r="B941" s="180"/>
      <c r="C941" s="181"/>
      <c r="D941" s="171"/>
      <c r="E941" s="172"/>
      <c r="F941" s="173"/>
      <c r="G941" s="174"/>
      <c r="H941" s="175"/>
      <c r="I941" s="174"/>
      <c r="J941" s="176"/>
      <c r="K941" s="177"/>
      <c r="L941" s="178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  <c r="AB941" s="87"/>
    </row>
    <row r="942">
      <c r="A942" s="179"/>
      <c r="B942" s="180"/>
      <c r="C942" s="181"/>
      <c r="D942" s="171"/>
      <c r="E942" s="172"/>
      <c r="F942" s="173"/>
      <c r="G942" s="174"/>
      <c r="H942" s="175"/>
      <c r="I942" s="174"/>
      <c r="J942" s="176"/>
      <c r="K942" s="177"/>
      <c r="L942" s="178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  <c r="AB942" s="87"/>
    </row>
    <row r="943">
      <c r="A943" s="179"/>
      <c r="B943" s="180"/>
      <c r="C943" s="181"/>
      <c r="D943" s="171"/>
      <c r="E943" s="172"/>
      <c r="F943" s="173"/>
      <c r="G943" s="174"/>
      <c r="H943" s="175"/>
      <c r="I943" s="174"/>
      <c r="J943" s="176"/>
      <c r="K943" s="177"/>
      <c r="L943" s="178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  <c r="AB943" s="87"/>
    </row>
    <row r="944">
      <c r="A944" s="179"/>
      <c r="B944" s="180"/>
      <c r="C944" s="181"/>
      <c r="D944" s="171"/>
      <c r="E944" s="172"/>
      <c r="F944" s="173"/>
      <c r="G944" s="174"/>
      <c r="H944" s="175"/>
      <c r="I944" s="174"/>
      <c r="J944" s="176"/>
      <c r="K944" s="177"/>
      <c r="L944" s="178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</row>
    <row r="945">
      <c r="A945" s="179"/>
      <c r="B945" s="180"/>
      <c r="C945" s="181"/>
      <c r="D945" s="171"/>
      <c r="E945" s="172"/>
      <c r="F945" s="173"/>
      <c r="G945" s="174"/>
      <c r="H945" s="175"/>
      <c r="I945" s="174"/>
      <c r="J945" s="176"/>
      <c r="K945" s="177"/>
      <c r="L945" s="178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  <c r="AB945" s="87"/>
    </row>
    <row r="946">
      <c r="A946" s="179"/>
      <c r="B946" s="180"/>
      <c r="C946" s="181"/>
      <c r="D946" s="171"/>
      <c r="E946" s="172"/>
      <c r="F946" s="173"/>
      <c r="G946" s="174"/>
      <c r="H946" s="175"/>
      <c r="I946" s="174"/>
      <c r="J946" s="176"/>
      <c r="K946" s="177"/>
      <c r="L946" s="178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  <c r="AB946" s="87"/>
    </row>
    <row r="947">
      <c r="A947" s="179"/>
      <c r="B947" s="180"/>
      <c r="C947" s="181"/>
      <c r="D947" s="171"/>
      <c r="E947" s="172"/>
      <c r="F947" s="173"/>
      <c r="G947" s="174"/>
      <c r="H947" s="175"/>
      <c r="I947" s="174"/>
      <c r="J947" s="176"/>
      <c r="K947" s="177"/>
      <c r="L947" s="178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  <c r="AB947" s="87"/>
    </row>
    <row r="948">
      <c r="A948" s="179"/>
      <c r="B948" s="180"/>
      <c r="C948" s="181"/>
      <c r="D948" s="171"/>
      <c r="E948" s="172"/>
      <c r="F948" s="173"/>
      <c r="G948" s="174"/>
      <c r="H948" s="175"/>
      <c r="I948" s="174"/>
      <c r="J948" s="176"/>
      <c r="K948" s="177"/>
      <c r="L948" s="178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  <c r="AB948" s="87"/>
    </row>
    <row r="949">
      <c r="A949" s="179"/>
      <c r="B949" s="180"/>
      <c r="C949" s="181"/>
      <c r="D949" s="171"/>
      <c r="E949" s="172"/>
      <c r="F949" s="173"/>
      <c r="G949" s="174"/>
      <c r="H949" s="175"/>
      <c r="I949" s="174"/>
      <c r="J949" s="176"/>
      <c r="K949" s="177"/>
      <c r="L949" s="178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  <c r="AB949" s="87"/>
    </row>
    <row r="950">
      <c r="A950" s="179"/>
      <c r="B950" s="180"/>
      <c r="C950" s="181"/>
      <c r="D950" s="171"/>
      <c r="E950" s="172"/>
      <c r="F950" s="173"/>
      <c r="G950" s="174"/>
      <c r="H950" s="175"/>
      <c r="I950" s="174"/>
      <c r="J950" s="176"/>
      <c r="K950" s="177"/>
      <c r="L950" s="178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  <c r="AB950" s="87"/>
    </row>
    <row r="951">
      <c r="A951" s="179"/>
      <c r="B951" s="180"/>
      <c r="C951" s="181"/>
      <c r="D951" s="171"/>
      <c r="E951" s="172"/>
      <c r="F951" s="173"/>
      <c r="G951" s="174"/>
      <c r="H951" s="175"/>
      <c r="I951" s="174"/>
      <c r="J951" s="176"/>
      <c r="K951" s="177"/>
      <c r="L951" s="178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  <c r="AB951" s="87"/>
    </row>
    <row r="952">
      <c r="A952" s="179"/>
      <c r="B952" s="180"/>
      <c r="C952" s="181"/>
      <c r="D952" s="171"/>
      <c r="E952" s="172"/>
      <c r="F952" s="173"/>
      <c r="G952" s="174"/>
      <c r="H952" s="175"/>
      <c r="I952" s="174"/>
      <c r="J952" s="176"/>
      <c r="K952" s="177"/>
      <c r="L952" s="178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  <c r="AB952" s="87"/>
    </row>
    <row r="953">
      <c r="A953" s="179"/>
      <c r="B953" s="180"/>
      <c r="C953" s="181"/>
      <c r="D953" s="171"/>
      <c r="E953" s="172"/>
      <c r="F953" s="173"/>
      <c r="G953" s="174"/>
      <c r="H953" s="175"/>
      <c r="I953" s="174"/>
      <c r="J953" s="176"/>
      <c r="K953" s="177"/>
      <c r="L953" s="178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  <c r="AB953" s="87"/>
    </row>
    <row r="954">
      <c r="A954" s="179"/>
      <c r="B954" s="180"/>
      <c r="C954" s="181"/>
      <c r="D954" s="171"/>
      <c r="E954" s="172"/>
      <c r="F954" s="173"/>
      <c r="G954" s="174"/>
      <c r="H954" s="175"/>
      <c r="I954" s="174"/>
      <c r="J954" s="176"/>
      <c r="K954" s="177"/>
      <c r="L954" s="178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  <c r="AB954" s="87"/>
    </row>
    <row r="955">
      <c r="A955" s="179"/>
      <c r="B955" s="180"/>
      <c r="C955" s="181"/>
      <c r="D955" s="171"/>
      <c r="E955" s="172"/>
      <c r="F955" s="173"/>
      <c r="G955" s="174"/>
      <c r="H955" s="175"/>
      <c r="I955" s="174"/>
      <c r="J955" s="176"/>
      <c r="K955" s="177"/>
      <c r="L955" s="178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  <c r="AB955" s="87"/>
    </row>
    <row r="956">
      <c r="A956" s="179"/>
      <c r="B956" s="180"/>
      <c r="C956" s="181"/>
      <c r="D956" s="171"/>
      <c r="E956" s="172"/>
      <c r="F956" s="173"/>
      <c r="G956" s="174"/>
      <c r="H956" s="175"/>
      <c r="I956" s="174"/>
      <c r="J956" s="176"/>
      <c r="K956" s="177"/>
      <c r="L956" s="178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  <c r="AB956" s="87"/>
    </row>
    <row r="957">
      <c r="A957" s="179"/>
      <c r="B957" s="180"/>
      <c r="C957" s="181"/>
      <c r="D957" s="171"/>
      <c r="E957" s="172"/>
      <c r="F957" s="173"/>
      <c r="G957" s="174"/>
      <c r="H957" s="175"/>
      <c r="I957" s="174"/>
      <c r="J957" s="176"/>
      <c r="K957" s="177"/>
      <c r="L957" s="178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  <c r="AB957" s="87"/>
    </row>
    <row r="958">
      <c r="A958" s="179"/>
      <c r="B958" s="180"/>
      <c r="C958" s="181"/>
      <c r="D958" s="171"/>
      <c r="E958" s="172"/>
      <c r="F958" s="173"/>
      <c r="G958" s="174"/>
      <c r="H958" s="175"/>
      <c r="I958" s="174"/>
      <c r="J958" s="176"/>
      <c r="K958" s="177"/>
      <c r="L958" s="178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  <c r="AB958" s="87"/>
    </row>
    <row r="959">
      <c r="A959" s="179"/>
      <c r="B959" s="180"/>
      <c r="C959" s="181"/>
      <c r="D959" s="171"/>
      <c r="E959" s="172"/>
      <c r="F959" s="173"/>
      <c r="G959" s="174"/>
      <c r="H959" s="175"/>
      <c r="I959" s="174"/>
      <c r="J959" s="176"/>
      <c r="K959" s="177"/>
      <c r="L959" s="178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  <c r="AB959" s="87"/>
    </row>
    <row r="960">
      <c r="A960" s="179"/>
      <c r="B960" s="180"/>
      <c r="C960" s="181"/>
      <c r="D960" s="171"/>
      <c r="E960" s="172"/>
      <c r="F960" s="173"/>
      <c r="G960" s="174"/>
      <c r="H960" s="175"/>
      <c r="I960" s="174"/>
      <c r="J960" s="176"/>
      <c r="K960" s="177"/>
      <c r="L960" s="178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  <c r="AB960" s="87"/>
    </row>
    <row r="961">
      <c r="A961" s="179"/>
      <c r="B961" s="180"/>
      <c r="C961" s="181"/>
      <c r="D961" s="171"/>
      <c r="E961" s="172"/>
      <c r="F961" s="173"/>
      <c r="G961" s="174"/>
      <c r="H961" s="175"/>
      <c r="I961" s="174"/>
      <c r="J961" s="176"/>
      <c r="K961" s="177"/>
      <c r="L961" s="178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  <c r="AB961" s="87"/>
    </row>
    <row r="962">
      <c r="A962" s="179"/>
      <c r="B962" s="180"/>
      <c r="C962" s="181"/>
      <c r="D962" s="171"/>
      <c r="E962" s="172"/>
      <c r="F962" s="173"/>
      <c r="G962" s="174"/>
      <c r="H962" s="175"/>
      <c r="I962" s="174"/>
      <c r="J962" s="176"/>
      <c r="K962" s="177"/>
      <c r="L962" s="178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  <c r="AB962" s="87"/>
    </row>
    <row r="963">
      <c r="A963" s="179"/>
      <c r="B963" s="180"/>
      <c r="C963" s="181"/>
      <c r="D963" s="171"/>
      <c r="E963" s="172"/>
      <c r="F963" s="173"/>
      <c r="G963" s="174"/>
      <c r="H963" s="175"/>
      <c r="I963" s="174"/>
      <c r="J963" s="176"/>
      <c r="K963" s="177"/>
      <c r="L963" s="178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  <c r="AB963" s="87"/>
    </row>
    <row r="964">
      <c r="A964" s="179"/>
      <c r="B964" s="180"/>
      <c r="C964" s="181"/>
      <c r="D964" s="171"/>
      <c r="E964" s="172"/>
      <c r="F964" s="173"/>
      <c r="G964" s="174"/>
      <c r="H964" s="175"/>
      <c r="I964" s="174"/>
      <c r="J964" s="176"/>
      <c r="K964" s="177"/>
      <c r="L964" s="178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  <c r="AB964" s="87"/>
    </row>
    <row r="965">
      <c r="A965" s="179"/>
      <c r="B965" s="180"/>
      <c r="C965" s="181"/>
      <c r="D965" s="171"/>
      <c r="E965" s="172"/>
      <c r="F965" s="173"/>
      <c r="G965" s="174"/>
      <c r="H965" s="175"/>
      <c r="I965" s="174"/>
      <c r="J965" s="176"/>
      <c r="K965" s="177"/>
      <c r="L965" s="178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  <c r="AB965" s="87"/>
    </row>
    <row r="966">
      <c r="A966" s="179"/>
      <c r="B966" s="180"/>
      <c r="C966" s="181"/>
      <c r="D966" s="171"/>
      <c r="E966" s="172"/>
      <c r="F966" s="173"/>
      <c r="G966" s="174"/>
      <c r="H966" s="175"/>
      <c r="I966" s="174"/>
      <c r="J966" s="176"/>
      <c r="K966" s="177"/>
      <c r="L966" s="178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  <c r="AB966" s="87"/>
    </row>
    <row r="967">
      <c r="A967" s="179"/>
      <c r="B967" s="180"/>
      <c r="C967" s="181"/>
      <c r="D967" s="171"/>
      <c r="E967" s="172"/>
      <c r="F967" s="173"/>
      <c r="G967" s="174"/>
      <c r="H967" s="175"/>
      <c r="I967" s="174"/>
      <c r="J967" s="176"/>
      <c r="K967" s="177"/>
      <c r="L967" s="178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  <c r="AB967" s="87"/>
    </row>
    <row r="968">
      <c r="A968" s="179"/>
      <c r="B968" s="180"/>
      <c r="C968" s="181"/>
      <c r="D968" s="171"/>
      <c r="E968" s="172"/>
      <c r="F968" s="173"/>
      <c r="G968" s="174"/>
      <c r="H968" s="175"/>
      <c r="I968" s="174"/>
      <c r="J968" s="176"/>
      <c r="K968" s="177"/>
      <c r="L968" s="178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  <c r="AB968" s="87"/>
    </row>
    <row r="969">
      <c r="A969" s="179"/>
      <c r="B969" s="180"/>
      <c r="C969" s="181"/>
      <c r="D969" s="171"/>
      <c r="E969" s="172"/>
      <c r="F969" s="173"/>
      <c r="G969" s="174"/>
      <c r="H969" s="175"/>
      <c r="I969" s="174"/>
      <c r="J969" s="176"/>
      <c r="K969" s="177"/>
      <c r="L969" s="178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  <c r="AB969" s="87"/>
    </row>
    <row r="970">
      <c r="A970" s="179"/>
      <c r="B970" s="180"/>
      <c r="C970" s="181"/>
      <c r="D970" s="171"/>
      <c r="E970" s="172"/>
      <c r="F970" s="173"/>
      <c r="G970" s="174"/>
      <c r="H970" s="175"/>
      <c r="I970" s="174"/>
      <c r="J970" s="176"/>
      <c r="K970" s="177"/>
      <c r="L970" s="178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  <c r="AB970" s="87"/>
    </row>
    <row r="971">
      <c r="A971" s="179"/>
      <c r="B971" s="180"/>
      <c r="C971" s="181"/>
      <c r="D971" s="171"/>
      <c r="E971" s="172"/>
      <c r="F971" s="173"/>
      <c r="G971" s="174"/>
      <c r="H971" s="175"/>
      <c r="I971" s="174"/>
      <c r="J971" s="176"/>
      <c r="K971" s="177"/>
      <c r="L971" s="178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  <c r="AB971" s="87"/>
    </row>
    <row r="972">
      <c r="A972" s="179"/>
      <c r="B972" s="180"/>
      <c r="C972" s="181"/>
      <c r="D972" s="171"/>
      <c r="E972" s="172"/>
      <c r="F972" s="173"/>
      <c r="G972" s="174"/>
      <c r="H972" s="175"/>
      <c r="I972" s="174"/>
      <c r="J972" s="176"/>
      <c r="K972" s="177"/>
      <c r="L972" s="178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  <c r="AB972" s="87"/>
    </row>
    <row r="973">
      <c r="A973" s="179"/>
      <c r="B973" s="180"/>
      <c r="C973" s="181"/>
      <c r="D973" s="171"/>
      <c r="E973" s="172"/>
      <c r="F973" s="173"/>
      <c r="G973" s="174"/>
      <c r="H973" s="175"/>
      <c r="I973" s="174"/>
      <c r="J973" s="176"/>
      <c r="K973" s="177"/>
      <c r="L973" s="178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  <c r="AB973" s="87"/>
    </row>
    <row r="974">
      <c r="A974" s="179"/>
      <c r="B974" s="180"/>
      <c r="C974" s="181"/>
      <c r="D974" s="171"/>
      <c r="E974" s="172"/>
      <c r="F974" s="173"/>
      <c r="G974" s="174"/>
      <c r="H974" s="175"/>
      <c r="I974" s="174"/>
      <c r="J974" s="176"/>
      <c r="K974" s="177"/>
      <c r="L974" s="178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  <c r="AB974" s="87"/>
    </row>
    <row r="975">
      <c r="A975" s="179"/>
      <c r="B975" s="180"/>
      <c r="C975" s="181"/>
      <c r="D975" s="171"/>
      <c r="E975" s="172"/>
      <c r="F975" s="173"/>
      <c r="G975" s="174"/>
      <c r="H975" s="175"/>
      <c r="I975" s="174"/>
      <c r="J975" s="176"/>
      <c r="K975" s="177"/>
      <c r="L975" s="178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  <c r="AB975" s="87"/>
    </row>
    <row r="976">
      <c r="A976" s="179"/>
      <c r="B976" s="180"/>
      <c r="C976" s="181"/>
      <c r="D976" s="171"/>
      <c r="E976" s="172"/>
      <c r="F976" s="173"/>
      <c r="G976" s="174"/>
      <c r="H976" s="175"/>
      <c r="I976" s="174"/>
      <c r="J976" s="176"/>
      <c r="K976" s="177"/>
      <c r="L976" s="178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  <c r="AB976" s="87"/>
    </row>
    <row r="977">
      <c r="A977" s="179"/>
      <c r="B977" s="180"/>
      <c r="C977" s="181"/>
      <c r="D977" s="171"/>
      <c r="E977" s="172"/>
      <c r="F977" s="173"/>
      <c r="G977" s="174"/>
      <c r="H977" s="175"/>
      <c r="I977" s="174"/>
      <c r="J977" s="176"/>
      <c r="K977" s="177"/>
      <c r="L977" s="178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  <c r="AB977" s="87"/>
    </row>
    <row r="978">
      <c r="A978" s="179"/>
      <c r="B978" s="180"/>
      <c r="C978" s="181"/>
      <c r="D978" s="171"/>
      <c r="E978" s="172"/>
      <c r="F978" s="173"/>
      <c r="G978" s="174"/>
      <c r="H978" s="175"/>
      <c r="I978" s="174"/>
      <c r="J978" s="176"/>
      <c r="K978" s="177"/>
      <c r="L978" s="178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  <c r="AB978" s="87"/>
    </row>
    <row r="979">
      <c r="A979" s="179"/>
      <c r="B979" s="180"/>
      <c r="C979" s="181"/>
      <c r="D979" s="171"/>
      <c r="E979" s="172"/>
      <c r="F979" s="173"/>
      <c r="G979" s="174"/>
      <c r="H979" s="175"/>
      <c r="I979" s="174"/>
      <c r="J979" s="176"/>
      <c r="K979" s="177"/>
      <c r="L979" s="178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  <c r="AB979" s="87"/>
    </row>
    <row r="980">
      <c r="A980" s="179"/>
      <c r="B980" s="180"/>
      <c r="C980" s="181"/>
      <c r="D980" s="171"/>
      <c r="E980" s="172"/>
      <c r="F980" s="173"/>
      <c r="G980" s="174"/>
      <c r="H980" s="175"/>
      <c r="I980" s="174"/>
      <c r="J980" s="176"/>
      <c r="K980" s="177"/>
      <c r="L980" s="178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  <c r="AB980" s="87"/>
    </row>
    <row r="981">
      <c r="A981" s="179"/>
      <c r="B981" s="180"/>
      <c r="C981" s="181"/>
      <c r="D981" s="171"/>
      <c r="E981" s="172"/>
      <c r="F981" s="173"/>
      <c r="G981" s="174"/>
      <c r="H981" s="175"/>
      <c r="I981" s="174"/>
      <c r="J981" s="176"/>
      <c r="K981" s="177"/>
      <c r="L981" s="178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  <c r="AB981" s="87"/>
    </row>
    <row r="982">
      <c r="A982" s="179"/>
      <c r="B982" s="180"/>
      <c r="C982" s="181"/>
      <c r="D982" s="171"/>
      <c r="E982" s="172"/>
      <c r="F982" s="173"/>
      <c r="G982" s="174"/>
      <c r="H982" s="175"/>
      <c r="I982" s="174"/>
      <c r="J982" s="176"/>
      <c r="K982" s="177"/>
      <c r="L982" s="178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  <c r="AB982" s="87"/>
    </row>
    <row r="983">
      <c r="A983" s="179"/>
      <c r="B983" s="180"/>
      <c r="C983" s="181"/>
      <c r="D983" s="171"/>
      <c r="E983" s="172"/>
      <c r="F983" s="173"/>
      <c r="G983" s="174"/>
      <c r="H983" s="175"/>
      <c r="I983" s="174"/>
      <c r="J983" s="176"/>
      <c r="K983" s="177"/>
      <c r="L983" s="178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  <c r="AB983" s="87"/>
    </row>
    <row r="984">
      <c r="A984" s="179"/>
      <c r="B984" s="180"/>
      <c r="C984" s="181"/>
      <c r="D984" s="171"/>
      <c r="E984" s="172"/>
      <c r="F984" s="173"/>
      <c r="G984" s="174"/>
      <c r="H984" s="175"/>
      <c r="I984" s="174"/>
      <c r="J984" s="176"/>
      <c r="K984" s="177"/>
      <c r="L984" s="178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  <c r="AB984" s="87"/>
    </row>
    <row r="985">
      <c r="A985" s="179"/>
      <c r="B985" s="180"/>
      <c r="C985" s="181"/>
      <c r="D985" s="171"/>
      <c r="E985" s="172"/>
      <c r="F985" s="173"/>
      <c r="G985" s="174"/>
      <c r="H985" s="175"/>
      <c r="I985" s="174"/>
      <c r="J985" s="176"/>
      <c r="K985" s="177"/>
      <c r="L985" s="178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  <c r="AB985" s="87"/>
    </row>
    <row r="986">
      <c r="A986" s="179"/>
      <c r="B986" s="180"/>
      <c r="C986" s="181"/>
      <c r="D986" s="171"/>
      <c r="E986" s="172"/>
      <c r="F986" s="173"/>
      <c r="G986" s="174"/>
      <c r="H986" s="175"/>
      <c r="I986" s="174"/>
      <c r="J986" s="176"/>
      <c r="K986" s="177"/>
      <c r="L986" s="178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  <c r="AB986" s="87"/>
    </row>
    <row r="987">
      <c r="A987" s="179"/>
      <c r="B987" s="180"/>
      <c r="C987" s="181"/>
      <c r="D987" s="171"/>
      <c r="E987" s="172"/>
      <c r="F987" s="173"/>
      <c r="G987" s="174"/>
      <c r="H987" s="175"/>
      <c r="I987" s="174"/>
      <c r="J987" s="176"/>
      <c r="K987" s="177"/>
      <c r="L987" s="178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  <c r="AB987" s="87"/>
    </row>
    <row r="988">
      <c r="A988" s="179"/>
      <c r="B988" s="180"/>
      <c r="C988" s="181"/>
      <c r="D988" s="171"/>
      <c r="E988" s="172"/>
      <c r="F988" s="173"/>
      <c r="G988" s="174"/>
      <c r="H988" s="175"/>
      <c r="I988" s="174"/>
      <c r="J988" s="176"/>
      <c r="K988" s="177"/>
      <c r="L988" s="178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  <c r="AB988" s="87"/>
    </row>
    <row r="989">
      <c r="A989" s="179"/>
      <c r="B989" s="180"/>
      <c r="C989" s="181"/>
      <c r="D989" s="171"/>
      <c r="E989" s="172"/>
      <c r="F989" s="173"/>
      <c r="G989" s="174"/>
      <c r="H989" s="175"/>
      <c r="I989" s="174"/>
      <c r="J989" s="176"/>
      <c r="K989" s="177"/>
      <c r="L989" s="178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  <c r="AB989" s="87"/>
    </row>
    <row r="990">
      <c r="A990" s="179"/>
      <c r="B990" s="180"/>
      <c r="C990" s="181"/>
      <c r="D990" s="171"/>
      <c r="E990" s="172"/>
      <c r="F990" s="173"/>
      <c r="G990" s="174"/>
      <c r="H990" s="175"/>
      <c r="I990" s="174"/>
      <c r="J990" s="176"/>
      <c r="K990" s="177"/>
      <c r="L990" s="178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  <c r="AB990" s="87"/>
    </row>
    <row r="991">
      <c r="A991" s="179"/>
      <c r="B991" s="180"/>
      <c r="C991" s="181"/>
      <c r="D991" s="171"/>
      <c r="E991" s="172"/>
      <c r="F991" s="173"/>
      <c r="G991" s="174"/>
      <c r="H991" s="175"/>
      <c r="I991" s="174"/>
      <c r="J991" s="176"/>
      <c r="K991" s="177"/>
      <c r="L991" s="178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  <c r="AB991" s="87"/>
    </row>
    <row r="992">
      <c r="A992" s="179"/>
      <c r="B992" s="180"/>
      <c r="C992" s="181"/>
      <c r="D992" s="171"/>
      <c r="E992" s="172"/>
      <c r="F992" s="173"/>
      <c r="G992" s="174"/>
      <c r="H992" s="175"/>
      <c r="I992" s="174"/>
      <c r="J992" s="176"/>
      <c r="K992" s="177"/>
      <c r="L992" s="178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  <c r="AB992" s="87"/>
    </row>
    <row r="993">
      <c r="A993" s="179"/>
      <c r="B993" s="180"/>
      <c r="C993" s="181"/>
      <c r="D993" s="171"/>
      <c r="E993" s="172"/>
      <c r="F993" s="173"/>
      <c r="G993" s="174"/>
      <c r="H993" s="175"/>
      <c r="I993" s="174"/>
      <c r="J993" s="176"/>
      <c r="K993" s="177"/>
      <c r="L993" s="178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  <c r="AB993" s="87"/>
    </row>
    <row r="994">
      <c r="A994" s="179"/>
      <c r="B994" s="180"/>
      <c r="C994" s="181"/>
      <c r="D994" s="171"/>
      <c r="E994" s="172"/>
      <c r="F994" s="173"/>
      <c r="G994" s="174"/>
      <c r="H994" s="175"/>
      <c r="I994" s="174"/>
      <c r="J994" s="176"/>
      <c r="K994" s="177"/>
      <c r="L994" s="178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  <c r="AB994" s="87"/>
    </row>
    <row r="995">
      <c r="A995" s="179"/>
      <c r="B995" s="180"/>
      <c r="C995" s="181"/>
      <c r="D995" s="171"/>
      <c r="E995" s="172"/>
      <c r="F995" s="173"/>
      <c r="G995" s="174"/>
      <c r="H995" s="175"/>
      <c r="I995" s="174"/>
      <c r="J995" s="176"/>
      <c r="K995" s="177"/>
      <c r="L995" s="178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  <c r="AB995" s="87"/>
    </row>
    <row r="996">
      <c r="A996" s="179"/>
      <c r="B996" s="180"/>
      <c r="C996" s="181"/>
      <c r="D996" s="171"/>
      <c r="E996" s="172"/>
      <c r="F996" s="173"/>
      <c r="G996" s="174"/>
      <c r="H996" s="175"/>
      <c r="I996" s="174"/>
      <c r="J996" s="176"/>
      <c r="K996" s="177"/>
      <c r="L996" s="178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  <c r="AA996" s="87"/>
      <c r="AB996" s="87"/>
    </row>
    <row r="997">
      <c r="A997" s="179"/>
      <c r="B997" s="180"/>
      <c r="C997" s="181"/>
      <c r="D997" s="171"/>
      <c r="E997" s="172"/>
      <c r="F997" s="173"/>
      <c r="G997" s="174"/>
      <c r="H997" s="175"/>
      <c r="I997" s="174"/>
      <c r="J997" s="176"/>
      <c r="K997" s="177"/>
      <c r="L997" s="178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  <c r="AA997" s="87"/>
      <c r="AB997" s="87"/>
    </row>
    <row r="998">
      <c r="A998" s="179"/>
      <c r="B998" s="180"/>
      <c r="C998" s="181"/>
      <c r="D998" s="171"/>
      <c r="E998" s="172"/>
      <c r="F998" s="173"/>
      <c r="G998" s="174"/>
      <c r="H998" s="175"/>
      <c r="I998" s="174"/>
      <c r="J998" s="176"/>
      <c r="K998" s="177"/>
      <c r="L998" s="178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  <c r="AA998" s="87"/>
      <c r="AB998" s="87"/>
    </row>
    <row r="999">
      <c r="A999" s="179"/>
      <c r="B999" s="180"/>
      <c r="C999" s="181"/>
      <c r="D999" s="171"/>
      <c r="E999" s="172"/>
      <c r="F999" s="173"/>
      <c r="G999" s="174"/>
      <c r="H999" s="175"/>
      <c r="I999" s="174"/>
      <c r="J999" s="176"/>
      <c r="K999" s="177"/>
      <c r="L999" s="178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  <c r="AA999" s="87"/>
      <c r="AB999" s="87"/>
    </row>
    <row r="1000">
      <c r="A1000" s="179"/>
      <c r="B1000" s="180"/>
      <c r="C1000" s="181"/>
      <c r="D1000" s="171"/>
      <c r="E1000" s="172"/>
      <c r="F1000" s="173"/>
      <c r="G1000" s="174"/>
      <c r="H1000" s="175"/>
      <c r="I1000" s="174"/>
      <c r="J1000" s="176"/>
      <c r="K1000" s="177"/>
      <c r="L1000" s="178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  <c r="AA1000" s="87"/>
      <c r="AB1000" s="87"/>
    </row>
  </sheetData>
  <mergeCells count="9">
    <mergeCell ref="K2:K31"/>
    <mergeCell ref="L2:L31"/>
    <mergeCell ref="D2:D31"/>
    <mergeCell ref="E2:E31"/>
    <mergeCell ref="F2:F31"/>
    <mergeCell ref="G2:G31"/>
    <mergeCell ref="H2:H31"/>
    <mergeCell ref="I2:I31"/>
    <mergeCell ref="J2:J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91" t="s">
        <v>118</v>
      </c>
      <c r="B1" s="192" t="s">
        <v>123</v>
      </c>
      <c r="C1" s="192" t="s">
        <v>124</v>
      </c>
      <c r="D1" s="193" t="s">
        <v>125</v>
      </c>
      <c r="E1" s="194" t="s">
        <v>126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</row>
    <row r="2">
      <c r="A2" s="195">
        <v>44986.0</v>
      </c>
      <c r="B2" s="196"/>
      <c r="C2" s="196"/>
      <c r="D2" s="197"/>
      <c r="E2" s="198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</row>
    <row r="3">
      <c r="A3" s="195">
        <v>44987.0</v>
      </c>
      <c r="B3" s="196"/>
      <c r="C3" s="196"/>
      <c r="D3" s="197"/>
      <c r="E3" s="199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</row>
    <row r="4">
      <c r="A4" s="195">
        <v>44988.0</v>
      </c>
      <c r="B4" s="196"/>
      <c r="C4" s="196"/>
      <c r="D4" s="197"/>
      <c r="E4" s="199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</row>
    <row r="5">
      <c r="A5" s="195">
        <v>44989.0</v>
      </c>
      <c r="B5" s="196"/>
      <c r="C5" s="196"/>
      <c r="D5" s="197"/>
      <c r="E5" s="199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</row>
    <row r="6">
      <c r="A6" s="195">
        <v>44990.0</v>
      </c>
      <c r="B6" s="196"/>
      <c r="C6" s="196"/>
      <c r="D6" s="197"/>
      <c r="E6" s="199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</row>
    <row r="7">
      <c r="A7" s="195">
        <v>44991.0</v>
      </c>
      <c r="B7" s="196"/>
      <c r="C7" s="196"/>
      <c r="D7" s="197"/>
      <c r="E7" s="199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</row>
    <row r="8">
      <c r="A8" s="195">
        <v>44992.0</v>
      </c>
      <c r="B8" s="196"/>
      <c r="C8" s="196"/>
      <c r="D8" s="197"/>
      <c r="E8" s="199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</row>
    <row r="9">
      <c r="A9" s="195">
        <v>44993.0</v>
      </c>
      <c r="B9" s="196"/>
      <c r="C9" s="196"/>
      <c r="D9" s="197"/>
      <c r="E9" s="199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</row>
    <row r="10">
      <c r="A10" s="195">
        <v>44994.0</v>
      </c>
      <c r="B10" s="196"/>
      <c r="C10" s="196"/>
      <c r="D10" s="197"/>
      <c r="E10" s="199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</row>
    <row r="11">
      <c r="A11" s="195">
        <v>44995.0</v>
      </c>
      <c r="B11" s="196"/>
      <c r="C11" s="196"/>
      <c r="D11" s="197"/>
      <c r="E11" s="199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</row>
    <row r="12">
      <c r="A12" s="195">
        <v>44996.0</v>
      </c>
      <c r="B12" s="196"/>
      <c r="C12" s="196"/>
      <c r="D12" s="197"/>
      <c r="E12" s="199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</row>
    <row r="13">
      <c r="A13" s="195">
        <v>44997.0</v>
      </c>
      <c r="B13" s="196"/>
      <c r="C13" s="196"/>
      <c r="D13" s="197"/>
      <c r="E13" s="199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</row>
    <row r="14">
      <c r="A14" s="195">
        <v>44998.0</v>
      </c>
      <c r="B14" s="196"/>
      <c r="C14" s="196"/>
      <c r="D14" s="197"/>
      <c r="E14" s="199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</row>
    <row r="15">
      <c r="A15" s="195">
        <v>44999.0</v>
      </c>
      <c r="B15" s="196"/>
      <c r="C15" s="196"/>
      <c r="D15" s="197"/>
      <c r="E15" s="199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</row>
    <row r="16">
      <c r="A16" s="195">
        <v>45000.0</v>
      </c>
      <c r="B16" s="196"/>
      <c r="C16" s="196"/>
      <c r="D16" s="197"/>
      <c r="E16" s="199"/>
      <c r="F16" s="163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</row>
    <row r="17">
      <c r="A17" s="195">
        <v>45001.0</v>
      </c>
      <c r="B17" s="196"/>
      <c r="C17" s="196"/>
      <c r="D17" s="197"/>
      <c r="E17" s="199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</row>
    <row r="18">
      <c r="A18" s="195">
        <v>45002.0</v>
      </c>
      <c r="B18" s="196"/>
      <c r="C18" s="196"/>
      <c r="D18" s="197"/>
      <c r="E18" s="199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</row>
    <row r="19">
      <c r="A19" s="195">
        <v>45003.0</v>
      </c>
      <c r="B19" s="196"/>
      <c r="C19" s="196"/>
      <c r="D19" s="197"/>
      <c r="E19" s="199"/>
      <c r="F19" s="163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</row>
    <row r="20">
      <c r="A20" s="195">
        <v>45004.0</v>
      </c>
      <c r="B20" s="196"/>
      <c r="C20" s="196"/>
      <c r="D20" s="197"/>
      <c r="E20" s="199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</row>
    <row r="21">
      <c r="A21" s="195">
        <v>45005.0</v>
      </c>
      <c r="B21" s="196"/>
      <c r="C21" s="196"/>
      <c r="D21" s="197"/>
      <c r="E21" s="199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</row>
    <row r="22">
      <c r="A22" s="195">
        <v>45006.0</v>
      </c>
      <c r="B22" s="196"/>
      <c r="C22" s="196"/>
      <c r="D22" s="197"/>
      <c r="E22" s="199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</row>
    <row r="23">
      <c r="A23" s="195">
        <v>45007.0</v>
      </c>
      <c r="B23" s="196"/>
      <c r="C23" s="196"/>
      <c r="D23" s="197"/>
      <c r="E23" s="199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</row>
    <row r="24">
      <c r="A24" s="195">
        <v>45008.0</v>
      </c>
      <c r="B24" s="196"/>
      <c r="C24" s="196"/>
      <c r="D24" s="197"/>
      <c r="E24" s="199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</row>
    <row r="25">
      <c r="A25" s="195">
        <v>45009.0</v>
      </c>
      <c r="B25" s="196"/>
      <c r="C25" s="196"/>
      <c r="D25" s="197"/>
      <c r="E25" s="199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</row>
    <row r="26">
      <c r="A26" s="195">
        <v>45010.0</v>
      </c>
      <c r="B26" s="196"/>
      <c r="C26" s="196"/>
      <c r="D26" s="197"/>
      <c r="E26" s="199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</row>
    <row r="27">
      <c r="A27" s="195">
        <v>45011.0</v>
      </c>
      <c r="B27" s="196"/>
      <c r="C27" s="196"/>
      <c r="D27" s="197"/>
      <c r="E27" s="199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</row>
    <row r="28">
      <c r="A28" s="195">
        <v>45012.0</v>
      </c>
      <c r="B28" s="196"/>
      <c r="C28" s="196"/>
      <c r="D28" s="197"/>
      <c r="E28" s="199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</row>
    <row r="29">
      <c r="A29" s="195">
        <v>45013.0</v>
      </c>
      <c r="B29" s="196"/>
      <c r="C29" s="196"/>
      <c r="D29" s="197"/>
      <c r="E29" s="199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</row>
    <row r="30">
      <c r="A30" s="195">
        <v>45014.0</v>
      </c>
      <c r="B30" s="196"/>
      <c r="C30" s="196"/>
      <c r="D30" s="197"/>
      <c r="E30" s="199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</row>
    <row r="31">
      <c r="A31" s="195">
        <v>45015.0</v>
      </c>
      <c r="B31" s="196"/>
      <c r="C31" s="196"/>
      <c r="D31" s="197"/>
      <c r="E31" s="199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</row>
    <row r="32">
      <c r="A32" s="195">
        <v>45016.0</v>
      </c>
      <c r="B32" s="196"/>
      <c r="C32" s="196"/>
      <c r="D32" s="197"/>
      <c r="E32" s="199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</row>
    <row r="33">
      <c r="A33" s="195">
        <v>45017.0</v>
      </c>
      <c r="B33" s="196"/>
      <c r="C33" s="196"/>
      <c r="D33" s="197"/>
      <c r="E33" s="199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</row>
    <row r="34">
      <c r="A34" s="200"/>
      <c r="B34" s="201"/>
      <c r="C34" s="201"/>
      <c r="D34" s="201"/>
      <c r="E34" s="201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</row>
    <row r="35">
      <c r="A35" s="203"/>
      <c r="B35" s="196"/>
      <c r="C35" s="196"/>
      <c r="D35" s="197"/>
      <c r="E35" s="199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</row>
    <row r="36">
      <c r="A36" s="203"/>
      <c r="B36" s="196"/>
      <c r="C36" s="196"/>
      <c r="D36" s="197"/>
      <c r="E36" s="199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</row>
    <row r="37">
      <c r="A37" s="203"/>
      <c r="B37" s="196"/>
      <c r="C37" s="196"/>
      <c r="D37" s="197"/>
      <c r="E37" s="199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>
      <c r="A38" s="203"/>
      <c r="B38" s="196"/>
      <c r="C38" s="196"/>
      <c r="D38" s="197"/>
      <c r="E38" s="199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  <row r="39">
      <c r="A39" s="203"/>
      <c r="B39" s="196"/>
      <c r="C39" s="196"/>
      <c r="D39" s="197"/>
      <c r="E39" s="199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</row>
    <row r="40">
      <c r="A40" s="203"/>
      <c r="B40" s="196"/>
      <c r="C40" s="196"/>
      <c r="D40" s="197"/>
      <c r="E40" s="199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</row>
    <row r="41">
      <c r="A41" s="203"/>
      <c r="B41" s="196"/>
      <c r="C41" s="196"/>
      <c r="D41" s="197"/>
      <c r="E41" s="199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</row>
    <row r="42">
      <c r="A42" s="203"/>
      <c r="B42" s="196"/>
      <c r="C42" s="196"/>
      <c r="D42" s="197"/>
      <c r="E42" s="199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</row>
    <row r="43">
      <c r="A43" s="203"/>
      <c r="B43" s="196"/>
      <c r="C43" s="196"/>
      <c r="D43" s="197"/>
      <c r="E43" s="199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</row>
    <row r="44">
      <c r="A44" s="203"/>
      <c r="B44" s="196"/>
      <c r="C44" s="196"/>
      <c r="D44" s="197"/>
      <c r="E44" s="199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</row>
    <row r="45">
      <c r="A45" s="203"/>
      <c r="B45" s="196"/>
      <c r="C45" s="196"/>
      <c r="D45" s="197"/>
      <c r="E45" s="199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</row>
    <row r="46">
      <c r="A46" s="203"/>
      <c r="B46" s="196"/>
      <c r="C46" s="196"/>
      <c r="D46" s="197"/>
      <c r="E46" s="199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</row>
    <row r="47">
      <c r="A47" s="203"/>
      <c r="B47" s="196"/>
      <c r="C47" s="196"/>
      <c r="D47" s="197"/>
      <c r="E47" s="199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</row>
    <row r="48">
      <c r="A48" s="203"/>
      <c r="B48" s="196"/>
      <c r="C48" s="196"/>
      <c r="D48" s="197"/>
      <c r="E48" s="199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</row>
    <row r="49">
      <c r="A49" s="203"/>
      <c r="B49" s="196"/>
      <c r="C49" s="196"/>
      <c r="D49" s="197"/>
      <c r="E49" s="199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</row>
    <row r="50">
      <c r="A50" s="203"/>
      <c r="B50" s="196"/>
      <c r="C50" s="196"/>
      <c r="D50" s="197"/>
      <c r="E50" s="199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</row>
    <row r="51">
      <c r="A51" s="203"/>
      <c r="B51" s="196"/>
      <c r="C51" s="196"/>
      <c r="D51" s="197"/>
      <c r="E51" s="199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</row>
    <row r="52">
      <c r="A52" s="203"/>
      <c r="B52" s="196"/>
      <c r="C52" s="196"/>
      <c r="D52" s="197"/>
      <c r="E52" s="199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</row>
    <row r="53">
      <c r="A53" s="203"/>
      <c r="B53" s="196"/>
      <c r="C53" s="196"/>
      <c r="D53" s="197"/>
      <c r="E53" s="199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</row>
    <row r="54">
      <c r="A54" s="203"/>
      <c r="B54" s="196"/>
      <c r="C54" s="196"/>
      <c r="D54" s="197"/>
      <c r="E54" s="199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</row>
    <row r="55">
      <c r="A55" s="203"/>
      <c r="B55" s="196"/>
      <c r="C55" s="196"/>
      <c r="D55" s="197"/>
      <c r="E55" s="199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</row>
    <row r="56">
      <c r="A56" s="203"/>
      <c r="B56" s="196"/>
      <c r="C56" s="196"/>
      <c r="D56" s="197"/>
      <c r="E56" s="199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</row>
    <row r="57">
      <c r="A57" s="203"/>
      <c r="B57" s="196"/>
      <c r="C57" s="196"/>
      <c r="D57" s="197"/>
      <c r="E57" s="199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</row>
    <row r="58">
      <c r="A58" s="203"/>
      <c r="B58" s="196"/>
      <c r="C58" s="196"/>
      <c r="D58" s="197"/>
      <c r="E58" s="199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</row>
    <row r="59">
      <c r="A59" s="203"/>
      <c r="B59" s="196"/>
      <c r="C59" s="196"/>
      <c r="D59" s="197"/>
      <c r="E59" s="199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</row>
    <row r="60">
      <c r="A60" s="203"/>
      <c r="B60" s="196"/>
      <c r="C60" s="196"/>
      <c r="D60" s="197"/>
      <c r="E60" s="199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</row>
    <row r="61">
      <c r="A61" s="203"/>
      <c r="B61" s="196"/>
      <c r="C61" s="196"/>
      <c r="D61" s="197"/>
      <c r="E61" s="199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</row>
    <row r="62">
      <c r="A62" s="203"/>
      <c r="B62" s="196"/>
      <c r="C62" s="196"/>
      <c r="D62" s="197"/>
      <c r="E62" s="199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</row>
    <row r="63">
      <c r="A63" s="203"/>
      <c r="B63" s="196"/>
      <c r="C63" s="196"/>
      <c r="D63" s="197"/>
      <c r="E63" s="199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</row>
    <row r="64">
      <c r="A64" s="203"/>
      <c r="B64" s="196"/>
      <c r="C64" s="196"/>
      <c r="D64" s="197"/>
      <c r="E64" s="199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</row>
    <row r="65">
      <c r="A65" s="203"/>
      <c r="B65" s="196"/>
      <c r="C65" s="196"/>
      <c r="D65" s="197"/>
      <c r="E65" s="199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</row>
    <row r="66">
      <c r="A66" s="203"/>
      <c r="B66" s="196"/>
      <c r="C66" s="196"/>
      <c r="D66" s="197"/>
      <c r="E66" s="199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</row>
    <row r="67">
      <c r="A67" s="203"/>
      <c r="B67" s="196"/>
      <c r="C67" s="196"/>
      <c r="D67" s="197"/>
      <c r="E67" s="199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</row>
    <row r="68">
      <c r="A68" s="203"/>
      <c r="B68" s="196"/>
      <c r="C68" s="196"/>
      <c r="D68" s="197"/>
      <c r="E68" s="199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</row>
    <row r="69">
      <c r="A69" s="203"/>
      <c r="B69" s="196"/>
      <c r="C69" s="196"/>
      <c r="D69" s="197"/>
      <c r="E69" s="199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</row>
    <row r="70">
      <c r="A70" s="203"/>
      <c r="B70" s="196"/>
      <c r="C70" s="196"/>
      <c r="D70" s="197"/>
      <c r="E70" s="199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</row>
    <row r="71">
      <c r="A71" s="203"/>
      <c r="B71" s="196"/>
      <c r="C71" s="196"/>
      <c r="D71" s="197"/>
      <c r="E71" s="199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</row>
    <row r="72">
      <c r="A72" s="203"/>
      <c r="B72" s="196"/>
      <c r="C72" s="196"/>
      <c r="D72" s="197"/>
      <c r="E72" s="199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</row>
    <row r="73">
      <c r="A73" s="203"/>
      <c r="B73" s="196"/>
      <c r="C73" s="196"/>
      <c r="D73" s="197"/>
      <c r="E73" s="199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</row>
    <row r="74">
      <c r="A74" s="204"/>
      <c r="B74" s="205"/>
      <c r="C74" s="205"/>
      <c r="D74" s="206"/>
      <c r="E74" s="20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</row>
    <row r="75">
      <c r="A75" s="204"/>
      <c r="B75" s="205"/>
      <c r="C75" s="205"/>
      <c r="D75" s="206"/>
      <c r="E75" s="20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</row>
    <row r="76">
      <c r="A76" s="204"/>
      <c r="B76" s="205"/>
      <c r="C76" s="205"/>
      <c r="D76" s="206"/>
      <c r="E76" s="20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77">
      <c r="A77" s="204"/>
      <c r="B77" s="205"/>
      <c r="C77" s="205"/>
      <c r="D77" s="206"/>
      <c r="E77" s="20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</row>
    <row r="78">
      <c r="A78" s="204"/>
      <c r="B78" s="205"/>
      <c r="C78" s="205"/>
      <c r="D78" s="206"/>
      <c r="E78" s="20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</row>
    <row r="79">
      <c r="A79" s="204"/>
      <c r="B79" s="205"/>
      <c r="C79" s="205"/>
      <c r="D79" s="206"/>
      <c r="E79" s="20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</row>
    <row r="80">
      <c r="A80" s="204"/>
      <c r="B80" s="205"/>
      <c r="C80" s="205"/>
      <c r="D80" s="206"/>
      <c r="E80" s="20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</row>
    <row r="81">
      <c r="A81" s="204"/>
      <c r="B81" s="205"/>
      <c r="C81" s="205"/>
      <c r="D81" s="206"/>
      <c r="E81" s="20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</row>
    <row r="82">
      <c r="A82" s="204"/>
      <c r="B82" s="205"/>
      <c r="C82" s="205"/>
      <c r="D82" s="206"/>
      <c r="E82" s="20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</row>
    <row r="83">
      <c r="A83" s="204"/>
      <c r="B83" s="205"/>
      <c r="C83" s="205"/>
      <c r="D83" s="206"/>
      <c r="E83" s="20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</row>
    <row r="84">
      <c r="A84" s="204"/>
      <c r="B84" s="205"/>
      <c r="C84" s="205"/>
      <c r="D84" s="206"/>
      <c r="E84" s="20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</row>
    <row r="85">
      <c r="A85" s="204"/>
      <c r="B85" s="205"/>
      <c r="C85" s="205"/>
      <c r="D85" s="206"/>
      <c r="E85" s="20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</row>
    <row r="86">
      <c r="A86" s="204"/>
      <c r="B86" s="205"/>
      <c r="C86" s="205"/>
      <c r="D86" s="206"/>
      <c r="E86" s="20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</row>
    <row r="87">
      <c r="A87" s="204"/>
      <c r="B87" s="205"/>
      <c r="C87" s="205"/>
      <c r="D87" s="206"/>
      <c r="E87" s="20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</row>
    <row r="88">
      <c r="A88" s="204"/>
      <c r="B88" s="205"/>
      <c r="C88" s="205"/>
      <c r="D88" s="206"/>
      <c r="E88" s="20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</row>
    <row r="89">
      <c r="A89" s="204"/>
      <c r="B89" s="205"/>
      <c r="C89" s="205"/>
      <c r="D89" s="206"/>
      <c r="E89" s="20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</row>
    <row r="90">
      <c r="A90" s="204"/>
      <c r="B90" s="205"/>
      <c r="C90" s="205"/>
      <c r="D90" s="206"/>
      <c r="E90" s="20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</row>
    <row r="91">
      <c r="A91" s="204"/>
      <c r="B91" s="205"/>
      <c r="C91" s="205"/>
      <c r="D91" s="206"/>
      <c r="E91" s="20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</row>
    <row r="92">
      <c r="A92" s="204"/>
      <c r="B92" s="205"/>
      <c r="C92" s="205"/>
      <c r="D92" s="206"/>
      <c r="E92" s="20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</row>
    <row r="93">
      <c r="A93" s="204"/>
      <c r="B93" s="205"/>
      <c r="C93" s="205"/>
      <c r="D93" s="206"/>
      <c r="E93" s="20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</row>
    <row r="94">
      <c r="A94" s="204"/>
      <c r="B94" s="205"/>
      <c r="C94" s="205"/>
      <c r="D94" s="206"/>
      <c r="E94" s="20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</row>
    <row r="95">
      <c r="A95" s="204"/>
      <c r="B95" s="205"/>
      <c r="C95" s="205"/>
      <c r="D95" s="206"/>
      <c r="E95" s="20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</row>
    <row r="96">
      <c r="A96" s="204"/>
      <c r="B96" s="205"/>
      <c r="C96" s="205"/>
      <c r="D96" s="206"/>
      <c r="E96" s="20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</row>
    <row r="97">
      <c r="A97" s="204"/>
      <c r="B97" s="205"/>
      <c r="C97" s="205"/>
      <c r="D97" s="206"/>
      <c r="E97" s="20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</row>
    <row r="98">
      <c r="A98" s="204"/>
      <c r="B98" s="205"/>
      <c r="C98" s="205"/>
      <c r="D98" s="206"/>
      <c r="E98" s="20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</row>
    <row r="99">
      <c r="A99" s="204"/>
      <c r="B99" s="205"/>
      <c r="C99" s="205"/>
      <c r="D99" s="206"/>
      <c r="E99" s="20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</row>
    <row r="100">
      <c r="A100" s="204"/>
      <c r="B100" s="205"/>
      <c r="C100" s="205"/>
      <c r="D100" s="206"/>
      <c r="E100" s="20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</row>
    <row r="101">
      <c r="A101" s="204"/>
      <c r="B101" s="205"/>
      <c r="C101" s="205"/>
      <c r="D101" s="206"/>
      <c r="E101" s="20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</row>
    <row r="102">
      <c r="A102" s="204"/>
      <c r="B102" s="205"/>
      <c r="C102" s="205"/>
      <c r="D102" s="206"/>
      <c r="E102" s="20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</row>
    <row r="103">
      <c r="A103" s="204"/>
      <c r="B103" s="205"/>
      <c r="C103" s="205"/>
      <c r="D103" s="206"/>
      <c r="E103" s="20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</row>
    <row r="104">
      <c r="A104" s="204"/>
      <c r="B104" s="205"/>
      <c r="C104" s="205"/>
      <c r="D104" s="206"/>
      <c r="E104" s="20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</row>
    <row r="105">
      <c r="A105" s="204"/>
      <c r="B105" s="205"/>
      <c r="C105" s="205"/>
      <c r="D105" s="206"/>
      <c r="E105" s="20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</row>
    <row r="106">
      <c r="A106" s="204"/>
      <c r="B106" s="205"/>
      <c r="C106" s="205"/>
      <c r="D106" s="206"/>
      <c r="E106" s="20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</row>
    <row r="107">
      <c r="A107" s="204"/>
      <c r="B107" s="205"/>
      <c r="C107" s="205"/>
      <c r="D107" s="206"/>
      <c r="E107" s="20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</row>
    <row r="108">
      <c r="A108" s="204"/>
      <c r="B108" s="205"/>
      <c r="C108" s="205"/>
      <c r="D108" s="206"/>
      <c r="E108" s="20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</row>
    <row r="109">
      <c r="A109" s="204"/>
      <c r="B109" s="205"/>
      <c r="C109" s="205"/>
      <c r="D109" s="206"/>
      <c r="E109" s="20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</row>
    <row r="110">
      <c r="A110" s="204"/>
      <c r="B110" s="205"/>
      <c r="C110" s="205"/>
      <c r="D110" s="206"/>
      <c r="E110" s="20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</row>
    <row r="111">
      <c r="A111" s="204"/>
      <c r="B111" s="205"/>
      <c r="C111" s="205"/>
      <c r="D111" s="206"/>
      <c r="E111" s="20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</row>
    <row r="112">
      <c r="A112" s="204"/>
      <c r="B112" s="205"/>
      <c r="C112" s="205"/>
      <c r="D112" s="206"/>
      <c r="E112" s="20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</row>
    <row r="113">
      <c r="A113" s="204"/>
      <c r="B113" s="205"/>
      <c r="C113" s="205"/>
      <c r="D113" s="206"/>
      <c r="E113" s="20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</row>
    <row r="114">
      <c r="A114" s="204"/>
      <c r="B114" s="205"/>
      <c r="C114" s="205"/>
      <c r="D114" s="206"/>
      <c r="E114" s="20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</row>
    <row r="115">
      <c r="A115" s="204"/>
      <c r="B115" s="205"/>
      <c r="C115" s="205"/>
      <c r="D115" s="206"/>
      <c r="E115" s="20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</row>
    <row r="116">
      <c r="A116" s="204"/>
      <c r="B116" s="205"/>
      <c r="C116" s="205"/>
      <c r="D116" s="206"/>
      <c r="E116" s="20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</row>
    <row r="117">
      <c r="A117" s="204"/>
      <c r="B117" s="205"/>
      <c r="C117" s="205"/>
      <c r="D117" s="206"/>
      <c r="E117" s="20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</row>
    <row r="118">
      <c r="A118" s="204"/>
      <c r="B118" s="205"/>
      <c r="C118" s="205"/>
      <c r="D118" s="206"/>
      <c r="E118" s="20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</row>
    <row r="119">
      <c r="A119" s="204"/>
      <c r="B119" s="205"/>
      <c r="C119" s="205"/>
      <c r="D119" s="206"/>
      <c r="E119" s="20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</row>
    <row r="120">
      <c r="A120" s="204"/>
      <c r="B120" s="205"/>
      <c r="C120" s="205"/>
      <c r="D120" s="206"/>
      <c r="E120" s="20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</row>
    <row r="121">
      <c r="A121" s="204"/>
      <c r="B121" s="205"/>
      <c r="C121" s="205"/>
      <c r="D121" s="206"/>
      <c r="E121" s="20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</row>
    <row r="122">
      <c r="A122" s="204"/>
      <c r="B122" s="205"/>
      <c r="C122" s="205"/>
      <c r="D122" s="206"/>
      <c r="E122" s="20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</row>
    <row r="123">
      <c r="A123" s="204"/>
      <c r="B123" s="205"/>
      <c r="C123" s="205"/>
      <c r="D123" s="206"/>
      <c r="E123" s="20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</row>
    <row r="124">
      <c r="A124" s="204"/>
      <c r="B124" s="205"/>
      <c r="C124" s="205"/>
      <c r="D124" s="206"/>
      <c r="E124" s="20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</row>
    <row r="125">
      <c r="A125" s="204"/>
      <c r="B125" s="205"/>
      <c r="C125" s="205"/>
      <c r="D125" s="206"/>
      <c r="E125" s="20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</row>
    <row r="126">
      <c r="A126" s="204"/>
      <c r="B126" s="205"/>
      <c r="C126" s="205"/>
      <c r="D126" s="206"/>
      <c r="E126" s="20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</row>
    <row r="127">
      <c r="A127" s="204"/>
      <c r="B127" s="205"/>
      <c r="C127" s="205"/>
      <c r="D127" s="206"/>
      <c r="E127" s="20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</row>
    <row r="128">
      <c r="A128" s="204"/>
      <c r="B128" s="205"/>
      <c r="C128" s="205"/>
      <c r="D128" s="206"/>
      <c r="E128" s="20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</row>
    <row r="129">
      <c r="A129" s="204"/>
      <c r="B129" s="205"/>
      <c r="C129" s="205"/>
      <c r="D129" s="206"/>
      <c r="E129" s="20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</row>
    <row r="130">
      <c r="A130" s="204"/>
      <c r="B130" s="205"/>
      <c r="C130" s="205"/>
      <c r="D130" s="206"/>
      <c r="E130" s="20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</row>
    <row r="131">
      <c r="A131" s="204"/>
      <c r="B131" s="205"/>
      <c r="C131" s="205"/>
      <c r="D131" s="206"/>
      <c r="E131" s="20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</row>
    <row r="132">
      <c r="A132" s="204"/>
      <c r="B132" s="205"/>
      <c r="C132" s="205"/>
      <c r="D132" s="206"/>
      <c r="E132" s="20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</row>
    <row r="133">
      <c r="A133" s="204"/>
      <c r="B133" s="205"/>
      <c r="C133" s="205"/>
      <c r="D133" s="206"/>
      <c r="E133" s="20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</row>
    <row r="134">
      <c r="A134" s="204"/>
      <c r="B134" s="205"/>
      <c r="C134" s="205"/>
      <c r="D134" s="206"/>
      <c r="E134" s="20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</row>
    <row r="135">
      <c r="A135" s="204"/>
      <c r="B135" s="205"/>
      <c r="C135" s="205"/>
      <c r="D135" s="206"/>
      <c r="E135" s="20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</row>
    <row r="136">
      <c r="A136" s="204"/>
      <c r="B136" s="205"/>
      <c r="C136" s="205"/>
      <c r="D136" s="206"/>
      <c r="E136" s="20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</row>
    <row r="137">
      <c r="A137" s="204"/>
      <c r="B137" s="205"/>
      <c r="C137" s="205"/>
      <c r="D137" s="206"/>
      <c r="E137" s="20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</row>
    <row r="138">
      <c r="A138" s="204"/>
      <c r="B138" s="205"/>
      <c r="C138" s="205"/>
      <c r="D138" s="206"/>
      <c r="E138" s="20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</row>
    <row r="139">
      <c r="A139" s="204"/>
      <c r="B139" s="205"/>
      <c r="C139" s="205"/>
      <c r="D139" s="206"/>
      <c r="E139" s="20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</row>
    <row r="140">
      <c r="A140" s="204"/>
      <c r="B140" s="205"/>
      <c r="C140" s="205"/>
      <c r="D140" s="206"/>
      <c r="E140" s="20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</row>
    <row r="141">
      <c r="A141" s="204"/>
      <c r="B141" s="205"/>
      <c r="C141" s="205"/>
      <c r="D141" s="206"/>
      <c r="E141" s="20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</row>
    <row r="142">
      <c r="A142" s="204"/>
      <c r="B142" s="205"/>
      <c r="C142" s="205"/>
      <c r="D142" s="206"/>
      <c r="E142" s="20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</row>
    <row r="143">
      <c r="A143" s="204"/>
      <c r="B143" s="205"/>
      <c r="C143" s="205"/>
      <c r="D143" s="206"/>
      <c r="E143" s="20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</row>
    <row r="144">
      <c r="A144" s="204"/>
      <c r="B144" s="205"/>
      <c r="C144" s="205"/>
      <c r="D144" s="206"/>
      <c r="E144" s="20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</row>
    <row r="145">
      <c r="A145" s="204"/>
      <c r="B145" s="205"/>
      <c r="C145" s="205"/>
      <c r="D145" s="206"/>
      <c r="E145" s="20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</row>
    <row r="146">
      <c r="A146" s="204"/>
      <c r="B146" s="205"/>
      <c r="C146" s="205"/>
      <c r="D146" s="206"/>
      <c r="E146" s="20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</row>
    <row r="147">
      <c r="A147" s="204"/>
      <c r="B147" s="205"/>
      <c r="C147" s="205"/>
      <c r="D147" s="206"/>
      <c r="E147" s="20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</row>
    <row r="148">
      <c r="A148" s="204"/>
      <c r="B148" s="205"/>
      <c r="C148" s="205"/>
      <c r="D148" s="206"/>
      <c r="E148" s="20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</row>
    <row r="149">
      <c r="A149" s="204"/>
      <c r="B149" s="205"/>
      <c r="C149" s="205"/>
      <c r="D149" s="206"/>
      <c r="E149" s="20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</row>
    <row r="150">
      <c r="A150" s="204"/>
      <c r="B150" s="205"/>
      <c r="C150" s="205"/>
      <c r="D150" s="206"/>
      <c r="E150" s="20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</row>
    <row r="151">
      <c r="A151" s="204"/>
      <c r="B151" s="205"/>
      <c r="C151" s="205"/>
      <c r="D151" s="206"/>
      <c r="E151" s="20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</row>
    <row r="152">
      <c r="A152" s="204"/>
      <c r="B152" s="205"/>
      <c r="C152" s="205"/>
      <c r="D152" s="206"/>
      <c r="E152" s="20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</row>
    <row r="153">
      <c r="A153" s="204"/>
      <c r="B153" s="205"/>
      <c r="C153" s="205"/>
      <c r="D153" s="206"/>
      <c r="E153" s="20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</row>
    <row r="154">
      <c r="A154" s="204"/>
      <c r="B154" s="205"/>
      <c r="C154" s="205"/>
      <c r="D154" s="206"/>
      <c r="E154" s="20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</row>
    <row r="155">
      <c r="A155" s="204"/>
      <c r="B155" s="205"/>
      <c r="C155" s="205"/>
      <c r="D155" s="206"/>
      <c r="E155" s="20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</row>
    <row r="156">
      <c r="A156" s="204"/>
      <c r="B156" s="205"/>
      <c r="C156" s="205"/>
      <c r="D156" s="206"/>
      <c r="E156" s="20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</row>
    <row r="157">
      <c r="A157" s="204"/>
      <c r="B157" s="205"/>
      <c r="C157" s="205"/>
      <c r="D157" s="206"/>
      <c r="E157" s="20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</row>
    <row r="158">
      <c r="A158" s="204"/>
      <c r="B158" s="205"/>
      <c r="C158" s="205"/>
      <c r="D158" s="206"/>
      <c r="E158" s="20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</row>
    <row r="159">
      <c r="A159" s="204"/>
      <c r="B159" s="205"/>
      <c r="C159" s="205"/>
      <c r="D159" s="206"/>
      <c r="E159" s="20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</row>
    <row r="160">
      <c r="A160" s="204"/>
      <c r="B160" s="205"/>
      <c r="C160" s="205"/>
      <c r="D160" s="206"/>
      <c r="E160" s="20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</row>
    <row r="161">
      <c r="A161" s="204"/>
      <c r="B161" s="205"/>
      <c r="C161" s="205"/>
      <c r="D161" s="206"/>
      <c r="E161" s="20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</row>
    <row r="162">
      <c r="A162" s="204"/>
      <c r="B162" s="205"/>
      <c r="C162" s="205"/>
      <c r="D162" s="206"/>
      <c r="E162" s="20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</row>
    <row r="163">
      <c r="A163" s="204"/>
      <c r="B163" s="205"/>
      <c r="C163" s="205"/>
      <c r="D163" s="206"/>
      <c r="E163" s="20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</row>
    <row r="164">
      <c r="A164" s="204"/>
      <c r="B164" s="205"/>
      <c r="C164" s="205"/>
      <c r="D164" s="206"/>
      <c r="E164" s="20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</row>
    <row r="165">
      <c r="A165" s="204"/>
      <c r="B165" s="205"/>
      <c r="C165" s="205"/>
      <c r="D165" s="206"/>
      <c r="E165" s="20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</row>
    <row r="166">
      <c r="A166" s="204"/>
      <c r="B166" s="205"/>
      <c r="C166" s="205"/>
      <c r="D166" s="206"/>
      <c r="E166" s="20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</row>
    <row r="167">
      <c r="A167" s="204"/>
      <c r="B167" s="205"/>
      <c r="C167" s="205"/>
      <c r="D167" s="206"/>
      <c r="E167" s="20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</row>
    <row r="168">
      <c r="A168" s="204"/>
      <c r="B168" s="205"/>
      <c r="C168" s="205"/>
      <c r="D168" s="206"/>
      <c r="E168" s="20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</row>
    <row r="169">
      <c r="A169" s="204"/>
      <c r="B169" s="205"/>
      <c r="C169" s="205"/>
      <c r="D169" s="206"/>
      <c r="E169" s="20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</row>
    <row r="170">
      <c r="A170" s="204"/>
      <c r="B170" s="205"/>
      <c r="C170" s="205"/>
      <c r="D170" s="206"/>
      <c r="E170" s="20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</row>
    <row r="171">
      <c r="A171" s="204"/>
      <c r="B171" s="205"/>
      <c r="C171" s="205"/>
      <c r="D171" s="206"/>
      <c r="E171" s="20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</row>
    <row r="172">
      <c r="A172" s="204"/>
      <c r="B172" s="205"/>
      <c r="C172" s="205"/>
      <c r="D172" s="206"/>
      <c r="E172" s="20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</row>
    <row r="173">
      <c r="A173" s="204"/>
      <c r="B173" s="205"/>
      <c r="C173" s="205"/>
      <c r="D173" s="206"/>
      <c r="E173" s="20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</row>
    <row r="174">
      <c r="A174" s="204"/>
      <c r="B174" s="205"/>
      <c r="C174" s="205"/>
      <c r="D174" s="206"/>
      <c r="E174" s="20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</row>
    <row r="175">
      <c r="A175" s="204"/>
      <c r="B175" s="205"/>
      <c r="C175" s="205"/>
      <c r="D175" s="206"/>
      <c r="E175" s="20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</row>
    <row r="176">
      <c r="A176" s="204"/>
      <c r="B176" s="205"/>
      <c r="C176" s="205"/>
      <c r="D176" s="206"/>
      <c r="E176" s="20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</row>
    <row r="177">
      <c r="A177" s="204"/>
      <c r="B177" s="205"/>
      <c r="C177" s="205"/>
      <c r="D177" s="206"/>
      <c r="E177" s="20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</row>
    <row r="178">
      <c r="A178" s="204"/>
      <c r="B178" s="205"/>
      <c r="C178" s="205"/>
      <c r="D178" s="206"/>
      <c r="E178" s="20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</row>
    <row r="179">
      <c r="A179" s="204"/>
      <c r="B179" s="205"/>
      <c r="C179" s="205"/>
      <c r="D179" s="206"/>
      <c r="E179" s="20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</row>
    <row r="180">
      <c r="A180" s="204"/>
      <c r="B180" s="205"/>
      <c r="C180" s="205"/>
      <c r="D180" s="206"/>
      <c r="E180" s="20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</row>
    <row r="181">
      <c r="A181" s="204"/>
      <c r="B181" s="205"/>
      <c r="C181" s="205"/>
      <c r="D181" s="206"/>
      <c r="E181" s="20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</row>
    <row r="182">
      <c r="A182" s="204"/>
      <c r="B182" s="205"/>
      <c r="C182" s="205"/>
      <c r="D182" s="206"/>
      <c r="E182" s="20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</row>
    <row r="183">
      <c r="A183" s="204"/>
      <c r="B183" s="205"/>
      <c r="C183" s="205"/>
      <c r="D183" s="206"/>
      <c r="E183" s="20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</row>
    <row r="184">
      <c r="A184" s="204"/>
      <c r="B184" s="205"/>
      <c r="C184" s="205"/>
      <c r="D184" s="206"/>
      <c r="E184" s="20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</row>
    <row r="185">
      <c r="A185" s="204"/>
      <c r="B185" s="205"/>
      <c r="C185" s="205"/>
      <c r="D185" s="206"/>
      <c r="E185" s="20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</row>
    <row r="186">
      <c r="A186" s="204"/>
      <c r="B186" s="205"/>
      <c r="C186" s="205"/>
      <c r="D186" s="206"/>
      <c r="E186" s="20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</row>
    <row r="187">
      <c r="A187" s="204"/>
      <c r="B187" s="205"/>
      <c r="C187" s="205"/>
      <c r="D187" s="206"/>
      <c r="E187" s="20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</row>
    <row r="188">
      <c r="A188" s="204"/>
      <c r="B188" s="205"/>
      <c r="C188" s="205"/>
      <c r="D188" s="206"/>
      <c r="E188" s="20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</row>
    <row r="189">
      <c r="A189" s="204"/>
      <c r="B189" s="205"/>
      <c r="C189" s="205"/>
      <c r="D189" s="206"/>
      <c r="E189" s="20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</row>
    <row r="190">
      <c r="A190" s="204"/>
      <c r="B190" s="205"/>
      <c r="C190" s="205"/>
      <c r="D190" s="206"/>
      <c r="E190" s="20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</row>
    <row r="191">
      <c r="A191" s="204"/>
      <c r="B191" s="205"/>
      <c r="C191" s="205"/>
      <c r="D191" s="206"/>
      <c r="E191" s="20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</row>
    <row r="192">
      <c r="A192" s="204"/>
      <c r="B192" s="205"/>
      <c r="C192" s="205"/>
      <c r="D192" s="206"/>
      <c r="E192" s="20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</row>
    <row r="193">
      <c r="A193" s="204"/>
      <c r="B193" s="205"/>
      <c r="C193" s="205"/>
      <c r="D193" s="206"/>
      <c r="E193" s="20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</row>
    <row r="194">
      <c r="A194" s="204"/>
      <c r="B194" s="205"/>
      <c r="C194" s="205"/>
      <c r="D194" s="206"/>
      <c r="E194" s="20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</row>
    <row r="195">
      <c r="A195" s="204"/>
      <c r="B195" s="205"/>
      <c r="C195" s="205"/>
      <c r="D195" s="206"/>
      <c r="E195" s="20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</row>
    <row r="196">
      <c r="A196" s="204"/>
      <c r="B196" s="205"/>
      <c r="C196" s="205"/>
      <c r="D196" s="206"/>
      <c r="E196" s="20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</row>
    <row r="197">
      <c r="A197" s="204"/>
      <c r="B197" s="205"/>
      <c r="C197" s="205"/>
      <c r="D197" s="206"/>
      <c r="E197" s="20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</row>
    <row r="198">
      <c r="A198" s="204"/>
      <c r="B198" s="205"/>
      <c r="C198" s="205"/>
      <c r="D198" s="206"/>
      <c r="E198" s="20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</row>
    <row r="199">
      <c r="A199" s="204"/>
      <c r="B199" s="205"/>
      <c r="C199" s="205"/>
      <c r="D199" s="206"/>
      <c r="E199" s="20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</row>
    <row r="200">
      <c r="A200" s="204"/>
      <c r="B200" s="205"/>
      <c r="C200" s="205"/>
      <c r="D200" s="206"/>
      <c r="E200" s="20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</row>
    <row r="201">
      <c r="A201" s="204"/>
      <c r="B201" s="205"/>
      <c r="C201" s="205"/>
      <c r="D201" s="206"/>
      <c r="E201" s="20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</row>
    <row r="202">
      <c r="A202" s="204"/>
      <c r="B202" s="205"/>
      <c r="C202" s="205"/>
      <c r="D202" s="206"/>
      <c r="E202" s="20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</row>
    <row r="203">
      <c r="A203" s="204"/>
      <c r="B203" s="205"/>
      <c r="C203" s="205"/>
      <c r="D203" s="206"/>
      <c r="E203" s="20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</row>
    <row r="204">
      <c r="A204" s="204"/>
      <c r="B204" s="205"/>
      <c r="C204" s="205"/>
      <c r="D204" s="206"/>
      <c r="E204" s="20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</row>
    <row r="205">
      <c r="A205" s="204"/>
      <c r="B205" s="205"/>
      <c r="C205" s="205"/>
      <c r="D205" s="206"/>
      <c r="E205" s="20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</row>
    <row r="206">
      <c r="A206" s="204"/>
      <c r="B206" s="205"/>
      <c r="C206" s="205"/>
      <c r="D206" s="206"/>
      <c r="E206" s="20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</row>
    <row r="207">
      <c r="A207" s="204"/>
      <c r="B207" s="205"/>
      <c r="C207" s="205"/>
      <c r="D207" s="206"/>
      <c r="E207" s="20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</row>
    <row r="208">
      <c r="A208" s="204"/>
      <c r="B208" s="205"/>
      <c r="C208" s="205"/>
      <c r="D208" s="206"/>
      <c r="E208" s="20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</row>
    <row r="209">
      <c r="A209" s="204"/>
      <c r="B209" s="205"/>
      <c r="C209" s="205"/>
      <c r="D209" s="206"/>
      <c r="E209" s="20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</row>
    <row r="210">
      <c r="A210" s="204"/>
      <c r="B210" s="205"/>
      <c r="C210" s="205"/>
      <c r="D210" s="206"/>
      <c r="E210" s="20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</row>
    <row r="211">
      <c r="A211" s="204"/>
      <c r="B211" s="205"/>
      <c r="C211" s="205"/>
      <c r="D211" s="206"/>
      <c r="E211" s="20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</row>
    <row r="212">
      <c r="A212" s="204"/>
      <c r="B212" s="205"/>
      <c r="C212" s="205"/>
      <c r="D212" s="206"/>
      <c r="E212" s="20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</row>
    <row r="213">
      <c r="A213" s="204"/>
      <c r="B213" s="205"/>
      <c r="C213" s="205"/>
      <c r="D213" s="206"/>
      <c r="E213" s="20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</row>
    <row r="214">
      <c r="A214" s="204"/>
      <c r="B214" s="205"/>
      <c r="C214" s="205"/>
      <c r="D214" s="206"/>
      <c r="E214" s="20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</row>
    <row r="215">
      <c r="A215" s="204"/>
      <c r="B215" s="205"/>
      <c r="C215" s="205"/>
      <c r="D215" s="206"/>
      <c r="E215" s="20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</row>
    <row r="216">
      <c r="A216" s="204"/>
      <c r="B216" s="205"/>
      <c r="C216" s="205"/>
      <c r="D216" s="206"/>
      <c r="E216" s="20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</row>
    <row r="217">
      <c r="A217" s="204"/>
      <c r="B217" s="205"/>
      <c r="C217" s="205"/>
      <c r="D217" s="206"/>
      <c r="E217" s="20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</row>
    <row r="218">
      <c r="A218" s="204"/>
      <c r="B218" s="205"/>
      <c r="C218" s="205"/>
      <c r="D218" s="206"/>
      <c r="E218" s="20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</row>
    <row r="219">
      <c r="A219" s="204"/>
      <c r="B219" s="205"/>
      <c r="C219" s="205"/>
      <c r="D219" s="206"/>
      <c r="E219" s="20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</row>
    <row r="220">
      <c r="A220" s="204"/>
      <c r="B220" s="205"/>
      <c r="C220" s="205"/>
      <c r="D220" s="206"/>
      <c r="E220" s="20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</row>
    <row r="221">
      <c r="A221" s="204"/>
      <c r="B221" s="205"/>
      <c r="C221" s="205"/>
      <c r="D221" s="206"/>
      <c r="E221" s="20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</row>
    <row r="222">
      <c r="A222" s="204"/>
      <c r="B222" s="205"/>
      <c r="C222" s="205"/>
      <c r="D222" s="206"/>
      <c r="E222" s="20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</row>
    <row r="223">
      <c r="A223" s="204"/>
      <c r="B223" s="205"/>
      <c r="C223" s="205"/>
      <c r="D223" s="206"/>
      <c r="E223" s="20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</row>
    <row r="224">
      <c r="A224" s="204"/>
      <c r="B224" s="205"/>
      <c r="C224" s="205"/>
      <c r="D224" s="206"/>
      <c r="E224" s="20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</row>
    <row r="225">
      <c r="A225" s="204"/>
      <c r="B225" s="205"/>
      <c r="C225" s="205"/>
      <c r="D225" s="206"/>
      <c r="E225" s="20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</row>
    <row r="226">
      <c r="A226" s="204"/>
      <c r="B226" s="205"/>
      <c r="C226" s="205"/>
      <c r="D226" s="206"/>
      <c r="E226" s="20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</row>
    <row r="227">
      <c r="A227" s="204"/>
      <c r="B227" s="205"/>
      <c r="C227" s="205"/>
      <c r="D227" s="206"/>
      <c r="E227" s="20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</row>
    <row r="228">
      <c r="A228" s="204"/>
      <c r="B228" s="205"/>
      <c r="C228" s="205"/>
      <c r="D228" s="206"/>
      <c r="E228" s="20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</row>
    <row r="229">
      <c r="A229" s="204"/>
      <c r="B229" s="205"/>
      <c r="C229" s="205"/>
      <c r="D229" s="206"/>
      <c r="E229" s="20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</row>
    <row r="230">
      <c r="A230" s="204"/>
      <c r="B230" s="205"/>
      <c r="C230" s="205"/>
      <c r="D230" s="206"/>
      <c r="E230" s="20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</row>
    <row r="231">
      <c r="A231" s="204"/>
      <c r="B231" s="205"/>
      <c r="C231" s="205"/>
      <c r="D231" s="206"/>
      <c r="E231" s="20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</row>
    <row r="232">
      <c r="A232" s="204"/>
      <c r="B232" s="205"/>
      <c r="C232" s="205"/>
      <c r="D232" s="206"/>
      <c r="E232" s="20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</row>
    <row r="233">
      <c r="A233" s="204"/>
      <c r="B233" s="205"/>
      <c r="C233" s="205"/>
      <c r="D233" s="206"/>
      <c r="E233" s="20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</row>
    <row r="234">
      <c r="A234" s="204"/>
      <c r="B234" s="205"/>
      <c r="C234" s="205"/>
      <c r="D234" s="206"/>
      <c r="E234" s="20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</row>
    <row r="235">
      <c r="A235" s="204"/>
      <c r="B235" s="205"/>
      <c r="C235" s="205"/>
      <c r="D235" s="206"/>
      <c r="E235" s="20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</row>
    <row r="236">
      <c r="A236" s="204"/>
      <c r="B236" s="205"/>
      <c r="C236" s="205"/>
      <c r="D236" s="206"/>
      <c r="E236" s="20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</row>
    <row r="237">
      <c r="A237" s="204"/>
      <c r="B237" s="205"/>
      <c r="C237" s="205"/>
      <c r="D237" s="206"/>
      <c r="E237" s="20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</row>
    <row r="238">
      <c r="A238" s="204"/>
      <c r="B238" s="205"/>
      <c r="C238" s="205"/>
      <c r="D238" s="206"/>
      <c r="E238" s="20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</row>
    <row r="239">
      <c r="A239" s="204"/>
      <c r="B239" s="205"/>
      <c r="C239" s="205"/>
      <c r="D239" s="206"/>
      <c r="E239" s="20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</row>
    <row r="240">
      <c r="A240" s="204"/>
      <c r="B240" s="205"/>
      <c r="C240" s="205"/>
      <c r="D240" s="206"/>
      <c r="E240" s="20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</row>
    <row r="241">
      <c r="A241" s="204"/>
      <c r="B241" s="205"/>
      <c r="C241" s="205"/>
      <c r="D241" s="206"/>
      <c r="E241" s="20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</row>
    <row r="242">
      <c r="A242" s="204"/>
      <c r="B242" s="205"/>
      <c r="C242" s="205"/>
      <c r="D242" s="206"/>
      <c r="E242" s="20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</row>
    <row r="243">
      <c r="A243" s="204"/>
      <c r="B243" s="205"/>
      <c r="C243" s="205"/>
      <c r="D243" s="206"/>
      <c r="E243" s="20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</row>
    <row r="244">
      <c r="A244" s="204"/>
      <c r="B244" s="205"/>
      <c r="C244" s="205"/>
      <c r="D244" s="206"/>
      <c r="E244" s="20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</row>
    <row r="245">
      <c r="A245" s="204"/>
      <c r="B245" s="205"/>
      <c r="C245" s="205"/>
      <c r="D245" s="206"/>
      <c r="E245" s="20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</row>
    <row r="246">
      <c r="A246" s="204"/>
      <c r="B246" s="205"/>
      <c r="C246" s="205"/>
      <c r="D246" s="206"/>
      <c r="E246" s="20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</row>
    <row r="247">
      <c r="A247" s="204"/>
      <c r="B247" s="205"/>
      <c r="C247" s="205"/>
      <c r="D247" s="206"/>
      <c r="E247" s="20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</row>
    <row r="248">
      <c r="A248" s="204"/>
      <c r="B248" s="205"/>
      <c r="C248" s="205"/>
      <c r="D248" s="206"/>
      <c r="E248" s="20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</row>
    <row r="249">
      <c r="A249" s="204"/>
      <c r="B249" s="205"/>
      <c r="C249" s="205"/>
      <c r="D249" s="206"/>
      <c r="E249" s="20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</row>
    <row r="250">
      <c r="A250" s="204"/>
      <c r="B250" s="205"/>
      <c r="C250" s="205"/>
      <c r="D250" s="206"/>
      <c r="E250" s="20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</row>
    <row r="251">
      <c r="A251" s="204"/>
      <c r="B251" s="205"/>
      <c r="C251" s="205"/>
      <c r="D251" s="206"/>
      <c r="E251" s="20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</row>
    <row r="252">
      <c r="A252" s="204"/>
      <c r="B252" s="205"/>
      <c r="C252" s="205"/>
      <c r="D252" s="206"/>
      <c r="E252" s="20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</row>
    <row r="253">
      <c r="A253" s="204"/>
      <c r="B253" s="205"/>
      <c r="C253" s="205"/>
      <c r="D253" s="206"/>
      <c r="E253" s="20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</row>
    <row r="254">
      <c r="A254" s="204"/>
      <c r="B254" s="205"/>
      <c r="C254" s="205"/>
      <c r="D254" s="206"/>
      <c r="E254" s="20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</row>
    <row r="255">
      <c r="A255" s="204"/>
      <c r="B255" s="205"/>
      <c r="C255" s="205"/>
      <c r="D255" s="206"/>
      <c r="E255" s="20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</row>
    <row r="256">
      <c r="A256" s="204"/>
      <c r="B256" s="205"/>
      <c r="C256" s="205"/>
      <c r="D256" s="206"/>
      <c r="E256" s="20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</row>
    <row r="257">
      <c r="A257" s="204"/>
      <c r="B257" s="205"/>
      <c r="C257" s="205"/>
      <c r="D257" s="206"/>
      <c r="E257" s="20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</row>
    <row r="258">
      <c r="A258" s="204"/>
      <c r="B258" s="205"/>
      <c r="C258" s="205"/>
      <c r="D258" s="206"/>
      <c r="E258" s="20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</row>
    <row r="259">
      <c r="A259" s="204"/>
      <c r="B259" s="205"/>
      <c r="C259" s="205"/>
      <c r="D259" s="206"/>
      <c r="E259" s="20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</row>
    <row r="260">
      <c r="A260" s="204"/>
      <c r="B260" s="205"/>
      <c r="C260" s="205"/>
      <c r="D260" s="206"/>
      <c r="E260" s="20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</row>
    <row r="261">
      <c r="A261" s="204"/>
      <c r="B261" s="205"/>
      <c r="C261" s="205"/>
      <c r="D261" s="206"/>
      <c r="E261" s="20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</row>
    <row r="262">
      <c r="A262" s="204"/>
      <c r="B262" s="205"/>
      <c r="C262" s="205"/>
      <c r="D262" s="206"/>
      <c r="E262" s="20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</row>
    <row r="263">
      <c r="A263" s="204"/>
      <c r="B263" s="205"/>
      <c r="C263" s="205"/>
      <c r="D263" s="206"/>
      <c r="E263" s="20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</row>
    <row r="264">
      <c r="A264" s="204"/>
      <c r="B264" s="205"/>
      <c r="C264" s="205"/>
      <c r="D264" s="206"/>
      <c r="E264" s="20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</row>
    <row r="265">
      <c r="A265" s="204"/>
      <c r="B265" s="205"/>
      <c r="C265" s="205"/>
      <c r="D265" s="206"/>
      <c r="E265" s="20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</row>
    <row r="266">
      <c r="A266" s="204"/>
      <c r="B266" s="205"/>
      <c r="C266" s="205"/>
      <c r="D266" s="206"/>
      <c r="E266" s="20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</row>
    <row r="267">
      <c r="A267" s="204"/>
      <c r="B267" s="205"/>
      <c r="C267" s="205"/>
      <c r="D267" s="206"/>
      <c r="E267" s="20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</row>
    <row r="268">
      <c r="A268" s="204"/>
      <c r="B268" s="205"/>
      <c r="C268" s="205"/>
      <c r="D268" s="206"/>
      <c r="E268" s="20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</row>
    <row r="269">
      <c r="A269" s="204"/>
      <c r="B269" s="205"/>
      <c r="C269" s="205"/>
      <c r="D269" s="206"/>
      <c r="E269" s="20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</row>
    <row r="270">
      <c r="A270" s="204"/>
      <c r="B270" s="205"/>
      <c r="C270" s="205"/>
      <c r="D270" s="206"/>
      <c r="E270" s="20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</row>
    <row r="271">
      <c r="A271" s="204"/>
      <c r="B271" s="205"/>
      <c r="C271" s="205"/>
      <c r="D271" s="206"/>
      <c r="E271" s="20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</row>
    <row r="272">
      <c r="A272" s="204"/>
      <c r="B272" s="205"/>
      <c r="C272" s="205"/>
      <c r="D272" s="206"/>
      <c r="E272" s="20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</row>
    <row r="273">
      <c r="A273" s="204"/>
      <c r="B273" s="205"/>
      <c r="C273" s="205"/>
      <c r="D273" s="206"/>
      <c r="E273" s="20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</row>
    <row r="274">
      <c r="A274" s="204"/>
      <c r="B274" s="205"/>
      <c r="C274" s="205"/>
      <c r="D274" s="206"/>
      <c r="E274" s="20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</row>
    <row r="275">
      <c r="A275" s="204"/>
      <c r="B275" s="205"/>
      <c r="C275" s="205"/>
      <c r="D275" s="206"/>
      <c r="E275" s="20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</row>
    <row r="276">
      <c r="A276" s="204"/>
      <c r="B276" s="205"/>
      <c r="C276" s="205"/>
      <c r="D276" s="206"/>
      <c r="E276" s="20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</row>
    <row r="277">
      <c r="A277" s="204"/>
      <c r="B277" s="205"/>
      <c r="C277" s="205"/>
      <c r="D277" s="206"/>
      <c r="E277" s="20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</row>
    <row r="278">
      <c r="A278" s="204"/>
      <c r="B278" s="205"/>
      <c r="C278" s="205"/>
      <c r="D278" s="206"/>
      <c r="E278" s="20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</row>
    <row r="279">
      <c r="A279" s="204"/>
      <c r="B279" s="205"/>
      <c r="C279" s="205"/>
      <c r="D279" s="206"/>
      <c r="E279" s="20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</row>
    <row r="280">
      <c r="A280" s="204"/>
      <c r="B280" s="205"/>
      <c r="C280" s="205"/>
      <c r="D280" s="206"/>
      <c r="E280" s="20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</row>
    <row r="281">
      <c r="A281" s="204"/>
      <c r="B281" s="205"/>
      <c r="C281" s="205"/>
      <c r="D281" s="206"/>
      <c r="E281" s="20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</row>
    <row r="282">
      <c r="A282" s="204"/>
      <c r="B282" s="205"/>
      <c r="C282" s="205"/>
      <c r="D282" s="206"/>
      <c r="E282" s="20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</row>
    <row r="283">
      <c r="A283" s="204"/>
      <c r="B283" s="205"/>
      <c r="C283" s="205"/>
      <c r="D283" s="206"/>
      <c r="E283" s="20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</row>
    <row r="284">
      <c r="A284" s="204"/>
      <c r="B284" s="205"/>
      <c r="C284" s="205"/>
      <c r="D284" s="206"/>
      <c r="E284" s="20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</row>
    <row r="285">
      <c r="A285" s="204"/>
      <c r="B285" s="205"/>
      <c r="C285" s="205"/>
      <c r="D285" s="206"/>
      <c r="E285" s="20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</row>
    <row r="286">
      <c r="A286" s="204"/>
      <c r="B286" s="205"/>
      <c r="C286" s="205"/>
      <c r="D286" s="206"/>
      <c r="E286" s="20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</row>
    <row r="287">
      <c r="A287" s="204"/>
      <c r="B287" s="205"/>
      <c r="C287" s="205"/>
      <c r="D287" s="206"/>
      <c r="E287" s="20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</row>
    <row r="288">
      <c r="A288" s="204"/>
      <c r="B288" s="205"/>
      <c r="C288" s="205"/>
      <c r="D288" s="206"/>
      <c r="E288" s="20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</row>
    <row r="289">
      <c r="A289" s="204"/>
      <c r="B289" s="205"/>
      <c r="C289" s="205"/>
      <c r="D289" s="206"/>
      <c r="E289" s="20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</row>
    <row r="290">
      <c r="A290" s="204"/>
      <c r="B290" s="205"/>
      <c r="C290" s="205"/>
      <c r="D290" s="206"/>
      <c r="E290" s="20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</row>
    <row r="291">
      <c r="A291" s="204"/>
      <c r="B291" s="205"/>
      <c r="C291" s="205"/>
      <c r="D291" s="206"/>
      <c r="E291" s="20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</row>
    <row r="292">
      <c r="A292" s="204"/>
      <c r="B292" s="205"/>
      <c r="C292" s="205"/>
      <c r="D292" s="206"/>
      <c r="E292" s="20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</row>
    <row r="293">
      <c r="A293" s="204"/>
      <c r="B293" s="205"/>
      <c r="C293" s="205"/>
      <c r="D293" s="206"/>
      <c r="E293" s="20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</row>
    <row r="294">
      <c r="A294" s="204"/>
      <c r="B294" s="205"/>
      <c r="C294" s="205"/>
      <c r="D294" s="206"/>
      <c r="E294" s="20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</row>
    <row r="295">
      <c r="A295" s="204"/>
      <c r="B295" s="205"/>
      <c r="C295" s="205"/>
      <c r="D295" s="206"/>
      <c r="E295" s="20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</row>
    <row r="296">
      <c r="A296" s="204"/>
      <c r="B296" s="205"/>
      <c r="C296" s="205"/>
      <c r="D296" s="206"/>
      <c r="E296" s="20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</row>
    <row r="297">
      <c r="A297" s="204"/>
      <c r="B297" s="205"/>
      <c r="C297" s="205"/>
      <c r="D297" s="206"/>
      <c r="E297" s="20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</row>
    <row r="298">
      <c r="A298" s="204"/>
      <c r="B298" s="205"/>
      <c r="C298" s="205"/>
      <c r="D298" s="206"/>
      <c r="E298" s="20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</row>
    <row r="299">
      <c r="A299" s="204"/>
      <c r="B299" s="205"/>
      <c r="C299" s="205"/>
      <c r="D299" s="206"/>
      <c r="E299" s="20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</row>
    <row r="300">
      <c r="A300" s="204"/>
      <c r="B300" s="205"/>
      <c r="C300" s="205"/>
      <c r="D300" s="206"/>
      <c r="E300" s="20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</row>
    <row r="301">
      <c r="A301" s="204"/>
      <c r="B301" s="205"/>
      <c r="C301" s="205"/>
      <c r="D301" s="206"/>
      <c r="E301" s="20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</row>
    <row r="302">
      <c r="A302" s="204"/>
      <c r="B302" s="205"/>
      <c r="C302" s="205"/>
      <c r="D302" s="206"/>
      <c r="E302" s="20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</row>
    <row r="303">
      <c r="A303" s="204"/>
      <c r="B303" s="205"/>
      <c r="C303" s="205"/>
      <c r="D303" s="206"/>
      <c r="E303" s="20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</row>
    <row r="304">
      <c r="A304" s="204"/>
      <c r="B304" s="205"/>
      <c r="C304" s="205"/>
      <c r="D304" s="206"/>
      <c r="E304" s="20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</row>
    <row r="305">
      <c r="A305" s="204"/>
      <c r="B305" s="205"/>
      <c r="C305" s="205"/>
      <c r="D305" s="206"/>
      <c r="E305" s="20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</row>
    <row r="306">
      <c r="A306" s="204"/>
      <c r="B306" s="205"/>
      <c r="C306" s="205"/>
      <c r="D306" s="206"/>
      <c r="E306" s="20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</row>
    <row r="307">
      <c r="A307" s="204"/>
      <c r="B307" s="205"/>
      <c r="C307" s="205"/>
      <c r="D307" s="206"/>
      <c r="E307" s="20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</row>
    <row r="308">
      <c r="A308" s="204"/>
      <c r="B308" s="205"/>
      <c r="C308" s="205"/>
      <c r="D308" s="206"/>
      <c r="E308" s="20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</row>
    <row r="309">
      <c r="A309" s="204"/>
      <c r="B309" s="205"/>
      <c r="C309" s="205"/>
      <c r="D309" s="206"/>
      <c r="E309" s="20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</row>
    <row r="310">
      <c r="A310" s="204"/>
      <c r="B310" s="205"/>
      <c r="C310" s="205"/>
      <c r="D310" s="206"/>
      <c r="E310" s="20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</row>
    <row r="311">
      <c r="A311" s="204"/>
      <c r="B311" s="205"/>
      <c r="C311" s="205"/>
      <c r="D311" s="206"/>
      <c r="E311" s="20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</row>
    <row r="312">
      <c r="A312" s="204"/>
      <c r="B312" s="205"/>
      <c r="C312" s="205"/>
      <c r="D312" s="206"/>
      <c r="E312" s="20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</row>
    <row r="313">
      <c r="A313" s="204"/>
      <c r="B313" s="205"/>
      <c r="C313" s="205"/>
      <c r="D313" s="206"/>
      <c r="E313" s="20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</row>
    <row r="314">
      <c r="A314" s="204"/>
      <c r="B314" s="205"/>
      <c r="C314" s="205"/>
      <c r="D314" s="206"/>
      <c r="E314" s="20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</row>
    <row r="315">
      <c r="A315" s="204"/>
      <c r="B315" s="205"/>
      <c r="C315" s="205"/>
      <c r="D315" s="206"/>
      <c r="E315" s="20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</row>
    <row r="316">
      <c r="A316" s="204"/>
      <c r="B316" s="205"/>
      <c r="C316" s="205"/>
      <c r="D316" s="206"/>
      <c r="E316" s="20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</row>
    <row r="317">
      <c r="A317" s="204"/>
      <c r="B317" s="205"/>
      <c r="C317" s="205"/>
      <c r="D317" s="206"/>
      <c r="E317" s="20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</row>
    <row r="318">
      <c r="A318" s="204"/>
      <c r="B318" s="205"/>
      <c r="C318" s="205"/>
      <c r="D318" s="206"/>
      <c r="E318" s="20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</row>
    <row r="319">
      <c r="A319" s="204"/>
      <c r="B319" s="205"/>
      <c r="C319" s="205"/>
      <c r="D319" s="206"/>
      <c r="E319" s="20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</row>
    <row r="320">
      <c r="A320" s="204"/>
      <c r="B320" s="205"/>
      <c r="C320" s="205"/>
      <c r="D320" s="206"/>
      <c r="E320" s="20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</row>
    <row r="321">
      <c r="A321" s="204"/>
      <c r="B321" s="205"/>
      <c r="C321" s="205"/>
      <c r="D321" s="206"/>
      <c r="E321" s="20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</row>
    <row r="322">
      <c r="A322" s="204"/>
      <c r="B322" s="205"/>
      <c r="C322" s="205"/>
      <c r="D322" s="206"/>
      <c r="E322" s="20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</row>
    <row r="323">
      <c r="A323" s="204"/>
      <c r="B323" s="205"/>
      <c r="C323" s="205"/>
      <c r="D323" s="206"/>
      <c r="E323" s="20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</row>
    <row r="324">
      <c r="A324" s="204"/>
      <c r="B324" s="205"/>
      <c r="C324" s="205"/>
      <c r="D324" s="206"/>
      <c r="E324" s="20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</row>
    <row r="325">
      <c r="A325" s="204"/>
      <c r="B325" s="205"/>
      <c r="C325" s="205"/>
      <c r="D325" s="206"/>
      <c r="E325" s="20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</row>
    <row r="326">
      <c r="A326" s="204"/>
      <c r="B326" s="205"/>
      <c r="C326" s="205"/>
      <c r="D326" s="206"/>
      <c r="E326" s="20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</row>
    <row r="327">
      <c r="A327" s="204"/>
      <c r="B327" s="205"/>
      <c r="C327" s="205"/>
      <c r="D327" s="206"/>
      <c r="E327" s="20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</row>
    <row r="328">
      <c r="A328" s="204"/>
      <c r="B328" s="205"/>
      <c r="C328" s="205"/>
      <c r="D328" s="206"/>
      <c r="E328" s="20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</row>
    <row r="329">
      <c r="A329" s="204"/>
      <c r="B329" s="205"/>
      <c r="C329" s="205"/>
      <c r="D329" s="206"/>
      <c r="E329" s="20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</row>
    <row r="330">
      <c r="A330" s="204"/>
      <c r="B330" s="205"/>
      <c r="C330" s="205"/>
      <c r="D330" s="206"/>
      <c r="E330" s="20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</row>
    <row r="331">
      <c r="A331" s="204"/>
      <c r="B331" s="205"/>
      <c r="C331" s="205"/>
      <c r="D331" s="206"/>
      <c r="E331" s="20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</row>
    <row r="332">
      <c r="A332" s="204"/>
      <c r="B332" s="205"/>
      <c r="C332" s="205"/>
      <c r="D332" s="206"/>
      <c r="E332" s="20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</row>
    <row r="333">
      <c r="A333" s="204"/>
      <c r="B333" s="205"/>
      <c r="C333" s="205"/>
      <c r="D333" s="206"/>
      <c r="E333" s="20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</row>
    <row r="334">
      <c r="A334" s="204"/>
      <c r="B334" s="205"/>
      <c r="C334" s="205"/>
      <c r="D334" s="206"/>
      <c r="E334" s="20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</row>
    <row r="335">
      <c r="A335" s="204"/>
      <c r="B335" s="205"/>
      <c r="C335" s="205"/>
      <c r="D335" s="206"/>
      <c r="E335" s="20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</row>
    <row r="336">
      <c r="A336" s="204"/>
      <c r="B336" s="205"/>
      <c r="C336" s="205"/>
      <c r="D336" s="206"/>
      <c r="E336" s="20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</row>
    <row r="337">
      <c r="A337" s="204"/>
      <c r="B337" s="205"/>
      <c r="C337" s="205"/>
      <c r="D337" s="206"/>
      <c r="E337" s="20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</row>
    <row r="338">
      <c r="A338" s="204"/>
      <c r="B338" s="205"/>
      <c r="C338" s="205"/>
      <c r="D338" s="206"/>
      <c r="E338" s="20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</row>
    <row r="339">
      <c r="A339" s="204"/>
      <c r="B339" s="205"/>
      <c r="C339" s="205"/>
      <c r="D339" s="206"/>
      <c r="E339" s="20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</row>
    <row r="340">
      <c r="A340" s="204"/>
      <c r="B340" s="205"/>
      <c r="C340" s="205"/>
      <c r="D340" s="206"/>
      <c r="E340" s="20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</row>
    <row r="341">
      <c r="A341" s="204"/>
      <c r="B341" s="205"/>
      <c r="C341" s="205"/>
      <c r="D341" s="206"/>
      <c r="E341" s="20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</row>
    <row r="342">
      <c r="A342" s="204"/>
      <c r="B342" s="205"/>
      <c r="C342" s="205"/>
      <c r="D342" s="206"/>
      <c r="E342" s="20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</row>
    <row r="343">
      <c r="A343" s="204"/>
      <c r="B343" s="205"/>
      <c r="C343" s="205"/>
      <c r="D343" s="206"/>
      <c r="E343" s="20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</row>
    <row r="344">
      <c r="A344" s="204"/>
      <c r="B344" s="205"/>
      <c r="C344" s="205"/>
      <c r="D344" s="206"/>
      <c r="E344" s="20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</row>
    <row r="345">
      <c r="A345" s="204"/>
      <c r="B345" s="205"/>
      <c r="C345" s="205"/>
      <c r="D345" s="206"/>
      <c r="E345" s="20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</row>
    <row r="346">
      <c r="A346" s="204"/>
      <c r="B346" s="205"/>
      <c r="C346" s="205"/>
      <c r="D346" s="206"/>
      <c r="E346" s="20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</row>
    <row r="347">
      <c r="A347" s="204"/>
      <c r="B347" s="205"/>
      <c r="C347" s="205"/>
      <c r="D347" s="206"/>
      <c r="E347" s="20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</row>
    <row r="348">
      <c r="A348" s="204"/>
      <c r="B348" s="205"/>
      <c r="C348" s="205"/>
      <c r="D348" s="206"/>
      <c r="E348" s="20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</row>
    <row r="349">
      <c r="A349" s="204"/>
      <c r="B349" s="205"/>
      <c r="C349" s="205"/>
      <c r="D349" s="206"/>
      <c r="E349" s="20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</row>
    <row r="350">
      <c r="A350" s="204"/>
      <c r="B350" s="205"/>
      <c r="C350" s="205"/>
      <c r="D350" s="206"/>
      <c r="E350" s="20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</row>
    <row r="351">
      <c r="A351" s="204"/>
      <c r="B351" s="205"/>
      <c r="C351" s="205"/>
      <c r="D351" s="206"/>
      <c r="E351" s="20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</row>
    <row r="352">
      <c r="A352" s="204"/>
      <c r="B352" s="205"/>
      <c r="C352" s="205"/>
      <c r="D352" s="206"/>
      <c r="E352" s="20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</row>
    <row r="353">
      <c r="A353" s="204"/>
      <c r="B353" s="205"/>
      <c r="C353" s="205"/>
      <c r="D353" s="206"/>
      <c r="E353" s="20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</row>
    <row r="354">
      <c r="A354" s="204"/>
      <c r="B354" s="205"/>
      <c r="C354" s="205"/>
      <c r="D354" s="206"/>
      <c r="E354" s="20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</row>
    <row r="355">
      <c r="A355" s="204"/>
      <c r="B355" s="205"/>
      <c r="C355" s="205"/>
      <c r="D355" s="206"/>
      <c r="E355" s="20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</row>
    <row r="356">
      <c r="A356" s="204"/>
      <c r="B356" s="205"/>
      <c r="C356" s="205"/>
      <c r="D356" s="206"/>
      <c r="E356" s="20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</row>
    <row r="357">
      <c r="A357" s="204"/>
      <c r="B357" s="205"/>
      <c r="C357" s="205"/>
      <c r="D357" s="206"/>
      <c r="E357" s="20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</row>
    <row r="358">
      <c r="A358" s="204"/>
      <c r="B358" s="205"/>
      <c r="C358" s="205"/>
      <c r="D358" s="206"/>
      <c r="E358" s="20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</row>
    <row r="359">
      <c r="A359" s="204"/>
      <c r="B359" s="205"/>
      <c r="C359" s="205"/>
      <c r="D359" s="206"/>
      <c r="E359" s="20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</row>
    <row r="360">
      <c r="A360" s="204"/>
      <c r="B360" s="205"/>
      <c r="C360" s="205"/>
      <c r="D360" s="206"/>
      <c r="E360" s="20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</row>
    <row r="361">
      <c r="A361" s="204"/>
      <c r="B361" s="205"/>
      <c r="C361" s="205"/>
      <c r="D361" s="206"/>
      <c r="E361" s="20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</row>
    <row r="362">
      <c r="A362" s="204"/>
      <c r="B362" s="205"/>
      <c r="C362" s="205"/>
      <c r="D362" s="206"/>
      <c r="E362" s="20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</row>
    <row r="363">
      <c r="A363" s="204"/>
      <c r="B363" s="205"/>
      <c r="C363" s="205"/>
      <c r="D363" s="206"/>
      <c r="E363" s="20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</row>
    <row r="364">
      <c r="A364" s="204"/>
      <c r="B364" s="205"/>
      <c r="C364" s="205"/>
      <c r="D364" s="206"/>
      <c r="E364" s="20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</row>
    <row r="365">
      <c r="A365" s="204"/>
      <c r="B365" s="205"/>
      <c r="C365" s="205"/>
      <c r="D365" s="206"/>
      <c r="E365" s="20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</row>
    <row r="366">
      <c r="A366" s="204"/>
      <c r="B366" s="205"/>
      <c r="C366" s="205"/>
      <c r="D366" s="206"/>
      <c r="E366" s="20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</row>
    <row r="367">
      <c r="A367" s="204"/>
      <c r="B367" s="205"/>
      <c r="C367" s="205"/>
      <c r="D367" s="206"/>
      <c r="E367" s="20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</row>
    <row r="368">
      <c r="A368" s="204"/>
      <c r="B368" s="205"/>
      <c r="C368" s="205"/>
      <c r="D368" s="206"/>
      <c r="E368" s="20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</row>
    <row r="369">
      <c r="A369" s="204"/>
      <c r="B369" s="205"/>
      <c r="C369" s="205"/>
      <c r="D369" s="206"/>
      <c r="E369" s="20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</row>
    <row r="370">
      <c r="A370" s="204"/>
      <c r="B370" s="205"/>
      <c r="C370" s="205"/>
      <c r="D370" s="206"/>
      <c r="E370" s="20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</row>
    <row r="371">
      <c r="A371" s="204"/>
      <c r="B371" s="205"/>
      <c r="C371" s="205"/>
      <c r="D371" s="206"/>
      <c r="E371" s="20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</row>
    <row r="372">
      <c r="A372" s="204"/>
      <c r="B372" s="205"/>
      <c r="C372" s="205"/>
      <c r="D372" s="206"/>
      <c r="E372" s="20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</row>
    <row r="373">
      <c r="A373" s="204"/>
      <c r="B373" s="205"/>
      <c r="C373" s="205"/>
      <c r="D373" s="206"/>
      <c r="E373" s="20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</row>
    <row r="374">
      <c r="A374" s="204"/>
      <c r="B374" s="205"/>
      <c r="C374" s="205"/>
      <c r="D374" s="206"/>
      <c r="E374" s="20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</row>
    <row r="375">
      <c r="A375" s="204"/>
      <c r="B375" s="205"/>
      <c r="C375" s="205"/>
      <c r="D375" s="206"/>
      <c r="E375" s="20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</row>
    <row r="376">
      <c r="A376" s="204"/>
      <c r="B376" s="205"/>
      <c r="C376" s="205"/>
      <c r="D376" s="206"/>
      <c r="E376" s="20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</row>
    <row r="377">
      <c r="A377" s="204"/>
      <c r="B377" s="205"/>
      <c r="C377" s="205"/>
      <c r="D377" s="206"/>
      <c r="E377" s="20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</row>
    <row r="378">
      <c r="A378" s="204"/>
      <c r="B378" s="205"/>
      <c r="C378" s="205"/>
      <c r="D378" s="206"/>
      <c r="E378" s="20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</row>
    <row r="379">
      <c r="A379" s="204"/>
      <c r="B379" s="205"/>
      <c r="C379" s="205"/>
      <c r="D379" s="206"/>
      <c r="E379" s="20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</row>
    <row r="380">
      <c r="A380" s="204"/>
      <c r="B380" s="205"/>
      <c r="C380" s="205"/>
      <c r="D380" s="206"/>
      <c r="E380" s="20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</row>
    <row r="381">
      <c r="A381" s="204"/>
      <c r="B381" s="205"/>
      <c r="C381" s="205"/>
      <c r="D381" s="206"/>
      <c r="E381" s="20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</row>
    <row r="382">
      <c r="A382" s="204"/>
      <c r="B382" s="205"/>
      <c r="C382" s="205"/>
      <c r="D382" s="206"/>
      <c r="E382" s="20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</row>
    <row r="383">
      <c r="A383" s="204"/>
      <c r="B383" s="205"/>
      <c r="C383" s="205"/>
      <c r="D383" s="206"/>
      <c r="E383" s="20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</row>
    <row r="384">
      <c r="A384" s="204"/>
      <c r="B384" s="205"/>
      <c r="C384" s="205"/>
      <c r="D384" s="206"/>
      <c r="E384" s="20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</row>
    <row r="385">
      <c r="A385" s="204"/>
      <c r="B385" s="205"/>
      <c r="C385" s="205"/>
      <c r="D385" s="206"/>
      <c r="E385" s="20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</row>
    <row r="386">
      <c r="A386" s="204"/>
      <c r="B386" s="205"/>
      <c r="C386" s="205"/>
      <c r="D386" s="206"/>
      <c r="E386" s="20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</row>
    <row r="387">
      <c r="A387" s="204"/>
      <c r="B387" s="205"/>
      <c r="C387" s="205"/>
      <c r="D387" s="206"/>
      <c r="E387" s="20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</row>
    <row r="388">
      <c r="A388" s="204"/>
      <c r="B388" s="205"/>
      <c r="C388" s="205"/>
      <c r="D388" s="206"/>
      <c r="E388" s="20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</row>
    <row r="389">
      <c r="A389" s="204"/>
      <c r="B389" s="205"/>
      <c r="C389" s="205"/>
      <c r="D389" s="206"/>
      <c r="E389" s="20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</row>
    <row r="390">
      <c r="A390" s="204"/>
      <c r="B390" s="205"/>
      <c r="C390" s="205"/>
      <c r="D390" s="206"/>
      <c r="E390" s="20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</row>
    <row r="391">
      <c r="A391" s="204"/>
      <c r="B391" s="205"/>
      <c r="C391" s="205"/>
      <c r="D391" s="206"/>
      <c r="E391" s="20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</row>
    <row r="392">
      <c r="A392" s="204"/>
      <c r="B392" s="205"/>
      <c r="C392" s="205"/>
      <c r="D392" s="206"/>
      <c r="E392" s="20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</row>
    <row r="393">
      <c r="A393" s="204"/>
      <c r="B393" s="205"/>
      <c r="C393" s="205"/>
      <c r="D393" s="206"/>
      <c r="E393" s="20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</row>
    <row r="394">
      <c r="A394" s="204"/>
      <c r="B394" s="205"/>
      <c r="C394" s="205"/>
      <c r="D394" s="206"/>
      <c r="E394" s="20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</row>
    <row r="395">
      <c r="A395" s="204"/>
      <c r="B395" s="205"/>
      <c r="C395" s="205"/>
      <c r="D395" s="206"/>
      <c r="E395" s="20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</row>
    <row r="396">
      <c r="A396" s="204"/>
      <c r="B396" s="205"/>
      <c r="C396" s="205"/>
      <c r="D396" s="206"/>
      <c r="E396" s="20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</row>
    <row r="397">
      <c r="A397" s="204"/>
      <c r="B397" s="205"/>
      <c r="C397" s="205"/>
      <c r="D397" s="206"/>
      <c r="E397" s="20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</row>
    <row r="398">
      <c r="A398" s="204"/>
      <c r="B398" s="205"/>
      <c r="C398" s="205"/>
      <c r="D398" s="206"/>
      <c r="E398" s="20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</row>
    <row r="399">
      <c r="A399" s="204"/>
      <c r="B399" s="205"/>
      <c r="C399" s="205"/>
      <c r="D399" s="206"/>
      <c r="E399" s="20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</row>
    <row r="400">
      <c r="A400" s="204"/>
      <c r="B400" s="205"/>
      <c r="C400" s="205"/>
      <c r="D400" s="206"/>
      <c r="E400" s="20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</row>
    <row r="401">
      <c r="A401" s="204"/>
      <c r="B401" s="205"/>
      <c r="C401" s="205"/>
      <c r="D401" s="206"/>
      <c r="E401" s="20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</row>
    <row r="402">
      <c r="A402" s="204"/>
      <c r="B402" s="205"/>
      <c r="C402" s="205"/>
      <c r="D402" s="206"/>
      <c r="E402" s="20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</row>
    <row r="403">
      <c r="A403" s="204"/>
      <c r="B403" s="205"/>
      <c r="C403" s="205"/>
      <c r="D403" s="206"/>
      <c r="E403" s="20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</row>
    <row r="404">
      <c r="A404" s="204"/>
      <c r="B404" s="205"/>
      <c r="C404" s="205"/>
      <c r="D404" s="206"/>
      <c r="E404" s="20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</row>
    <row r="405">
      <c r="A405" s="204"/>
      <c r="B405" s="205"/>
      <c r="C405" s="205"/>
      <c r="D405" s="206"/>
      <c r="E405" s="20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</row>
    <row r="406">
      <c r="A406" s="204"/>
      <c r="B406" s="205"/>
      <c r="C406" s="205"/>
      <c r="D406" s="206"/>
      <c r="E406" s="20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</row>
    <row r="407">
      <c r="A407" s="204"/>
      <c r="B407" s="205"/>
      <c r="C407" s="205"/>
      <c r="D407" s="206"/>
      <c r="E407" s="20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</row>
    <row r="408">
      <c r="A408" s="204"/>
      <c r="B408" s="205"/>
      <c r="C408" s="205"/>
      <c r="D408" s="206"/>
      <c r="E408" s="20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</row>
    <row r="409">
      <c r="A409" s="204"/>
      <c r="B409" s="205"/>
      <c r="C409" s="205"/>
      <c r="D409" s="206"/>
      <c r="E409" s="20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</row>
    <row r="410">
      <c r="A410" s="204"/>
      <c r="B410" s="205"/>
      <c r="C410" s="205"/>
      <c r="D410" s="206"/>
      <c r="E410" s="20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</row>
    <row r="411">
      <c r="A411" s="204"/>
      <c r="B411" s="205"/>
      <c r="C411" s="205"/>
      <c r="D411" s="206"/>
      <c r="E411" s="20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</row>
    <row r="412">
      <c r="A412" s="204"/>
      <c r="B412" s="205"/>
      <c r="C412" s="205"/>
      <c r="D412" s="206"/>
      <c r="E412" s="20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</row>
    <row r="413">
      <c r="A413" s="204"/>
      <c r="B413" s="205"/>
      <c r="C413" s="205"/>
      <c r="D413" s="206"/>
      <c r="E413" s="20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</row>
    <row r="414">
      <c r="A414" s="204"/>
      <c r="B414" s="205"/>
      <c r="C414" s="205"/>
      <c r="D414" s="206"/>
      <c r="E414" s="20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</row>
    <row r="415">
      <c r="A415" s="204"/>
      <c r="B415" s="205"/>
      <c r="C415" s="205"/>
      <c r="D415" s="206"/>
      <c r="E415" s="20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</row>
    <row r="416">
      <c r="A416" s="204"/>
      <c r="B416" s="205"/>
      <c r="C416" s="205"/>
      <c r="D416" s="206"/>
      <c r="E416" s="20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</row>
    <row r="417">
      <c r="A417" s="204"/>
      <c r="B417" s="205"/>
      <c r="C417" s="205"/>
      <c r="D417" s="206"/>
      <c r="E417" s="20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</row>
    <row r="418">
      <c r="A418" s="204"/>
      <c r="B418" s="205"/>
      <c r="C418" s="205"/>
      <c r="D418" s="206"/>
      <c r="E418" s="20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</row>
    <row r="419">
      <c r="A419" s="204"/>
      <c r="B419" s="205"/>
      <c r="C419" s="205"/>
      <c r="D419" s="206"/>
      <c r="E419" s="20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</row>
    <row r="420">
      <c r="A420" s="204"/>
      <c r="B420" s="205"/>
      <c r="C420" s="205"/>
      <c r="D420" s="206"/>
      <c r="E420" s="20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</row>
    <row r="421">
      <c r="A421" s="204"/>
      <c r="B421" s="205"/>
      <c r="C421" s="205"/>
      <c r="D421" s="206"/>
      <c r="E421" s="20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</row>
    <row r="422">
      <c r="A422" s="204"/>
      <c r="B422" s="205"/>
      <c r="C422" s="205"/>
      <c r="D422" s="206"/>
      <c r="E422" s="20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</row>
    <row r="423">
      <c r="A423" s="204"/>
      <c r="B423" s="205"/>
      <c r="C423" s="205"/>
      <c r="D423" s="206"/>
      <c r="E423" s="20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</row>
    <row r="424">
      <c r="A424" s="204"/>
      <c r="B424" s="205"/>
      <c r="C424" s="205"/>
      <c r="D424" s="206"/>
      <c r="E424" s="20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</row>
    <row r="425">
      <c r="A425" s="204"/>
      <c r="B425" s="205"/>
      <c r="C425" s="205"/>
      <c r="D425" s="206"/>
      <c r="E425" s="20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</row>
    <row r="426">
      <c r="A426" s="204"/>
      <c r="B426" s="205"/>
      <c r="C426" s="205"/>
      <c r="D426" s="206"/>
      <c r="E426" s="20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</row>
    <row r="427">
      <c r="A427" s="204"/>
      <c r="B427" s="205"/>
      <c r="C427" s="205"/>
      <c r="D427" s="206"/>
      <c r="E427" s="20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</row>
    <row r="428">
      <c r="A428" s="204"/>
      <c r="B428" s="205"/>
      <c r="C428" s="205"/>
      <c r="D428" s="206"/>
      <c r="E428" s="20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</row>
    <row r="429">
      <c r="A429" s="204"/>
      <c r="B429" s="205"/>
      <c r="C429" s="205"/>
      <c r="D429" s="206"/>
      <c r="E429" s="20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</row>
    <row r="430">
      <c r="A430" s="204"/>
      <c r="B430" s="205"/>
      <c r="C430" s="205"/>
      <c r="D430" s="206"/>
      <c r="E430" s="20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</row>
    <row r="431">
      <c r="A431" s="204"/>
      <c r="B431" s="205"/>
      <c r="C431" s="205"/>
      <c r="D431" s="206"/>
      <c r="E431" s="20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</row>
    <row r="432">
      <c r="A432" s="204"/>
      <c r="B432" s="205"/>
      <c r="C432" s="205"/>
      <c r="D432" s="206"/>
      <c r="E432" s="20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</row>
    <row r="433">
      <c r="A433" s="204"/>
      <c r="B433" s="205"/>
      <c r="C433" s="205"/>
      <c r="D433" s="206"/>
      <c r="E433" s="20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</row>
    <row r="434">
      <c r="A434" s="204"/>
      <c r="B434" s="205"/>
      <c r="C434" s="205"/>
      <c r="D434" s="206"/>
      <c r="E434" s="20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</row>
    <row r="435">
      <c r="A435" s="204"/>
      <c r="B435" s="205"/>
      <c r="C435" s="205"/>
      <c r="D435" s="206"/>
      <c r="E435" s="20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</row>
    <row r="436">
      <c r="A436" s="204"/>
      <c r="B436" s="205"/>
      <c r="C436" s="205"/>
      <c r="D436" s="206"/>
      <c r="E436" s="20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</row>
    <row r="437">
      <c r="A437" s="204"/>
      <c r="B437" s="205"/>
      <c r="C437" s="205"/>
      <c r="D437" s="206"/>
      <c r="E437" s="20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</row>
    <row r="438">
      <c r="A438" s="204"/>
      <c r="B438" s="205"/>
      <c r="C438" s="205"/>
      <c r="D438" s="206"/>
      <c r="E438" s="20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</row>
    <row r="439">
      <c r="A439" s="204"/>
      <c r="B439" s="205"/>
      <c r="C439" s="205"/>
      <c r="D439" s="206"/>
      <c r="E439" s="20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</row>
    <row r="440">
      <c r="A440" s="204"/>
      <c r="B440" s="205"/>
      <c r="C440" s="205"/>
      <c r="D440" s="206"/>
      <c r="E440" s="20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</row>
    <row r="441">
      <c r="A441" s="204"/>
      <c r="B441" s="205"/>
      <c r="C441" s="205"/>
      <c r="D441" s="206"/>
      <c r="E441" s="20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</row>
    <row r="442">
      <c r="A442" s="204"/>
      <c r="B442" s="205"/>
      <c r="C442" s="205"/>
      <c r="D442" s="206"/>
      <c r="E442" s="20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</row>
    <row r="443">
      <c r="A443" s="204"/>
      <c r="B443" s="205"/>
      <c r="C443" s="205"/>
      <c r="D443" s="206"/>
      <c r="E443" s="20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</row>
    <row r="444">
      <c r="A444" s="204"/>
      <c r="B444" s="205"/>
      <c r="C444" s="205"/>
      <c r="D444" s="206"/>
      <c r="E444" s="20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</row>
    <row r="445">
      <c r="A445" s="204"/>
      <c r="B445" s="205"/>
      <c r="C445" s="205"/>
      <c r="D445" s="206"/>
      <c r="E445" s="20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</row>
    <row r="446">
      <c r="A446" s="204"/>
      <c r="B446" s="205"/>
      <c r="C446" s="205"/>
      <c r="D446" s="206"/>
      <c r="E446" s="20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</row>
    <row r="447">
      <c r="A447" s="204"/>
      <c r="B447" s="205"/>
      <c r="C447" s="205"/>
      <c r="D447" s="206"/>
      <c r="E447" s="20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</row>
    <row r="448">
      <c r="A448" s="204"/>
      <c r="B448" s="205"/>
      <c r="C448" s="205"/>
      <c r="D448" s="206"/>
      <c r="E448" s="20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</row>
    <row r="449">
      <c r="A449" s="204"/>
      <c r="B449" s="205"/>
      <c r="C449" s="205"/>
      <c r="D449" s="206"/>
      <c r="E449" s="20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</row>
    <row r="450">
      <c r="A450" s="204"/>
      <c r="B450" s="205"/>
      <c r="C450" s="205"/>
      <c r="D450" s="206"/>
      <c r="E450" s="20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</row>
    <row r="451">
      <c r="A451" s="204"/>
      <c r="B451" s="205"/>
      <c r="C451" s="205"/>
      <c r="D451" s="206"/>
      <c r="E451" s="20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</row>
    <row r="452">
      <c r="A452" s="204"/>
      <c r="B452" s="205"/>
      <c r="C452" s="205"/>
      <c r="D452" s="206"/>
      <c r="E452" s="20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</row>
    <row r="453">
      <c r="A453" s="204"/>
      <c r="B453" s="205"/>
      <c r="C453" s="205"/>
      <c r="D453" s="206"/>
      <c r="E453" s="20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</row>
    <row r="454">
      <c r="A454" s="204"/>
      <c r="B454" s="205"/>
      <c r="C454" s="205"/>
      <c r="D454" s="206"/>
      <c r="E454" s="20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</row>
    <row r="455">
      <c r="A455" s="204"/>
      <c r="B455" s="205"/>
      <c r="C455" s="205"/>
      <c r="D455" s="206"/>
      <c r="E455" s="20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</row>
    <row r="456">
      <c r="A456" s="204"/>
      <c r="B456" s="205"/>
      <c r="C456" s="205"/>
      <c r="D456" s="206"/>
      <c r="E456" s="20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</row>
    <row r="457">
      <c r="A457" s="204"/>
      <c r="B457" s="205"/>
      <c r="C457" s="205"/>
      <c r="D457" s="206"/>
      <c r="E457" s="20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</row>
    <row r="458">
      <c r="A458" s="204"/>
      <c r="B458" s="205"/>
      <c r="C458" s="205"/>
      <c r="D458" s="206"/>
      <c r="E458" s="20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</row>
    <row r="459">
      <c r="A459" s="204"/>
      <c r="B459" s="205"/>
      <c r="C459" s="205"/>
      <c r="D459" s="206"/>
      <c r="E459" s="20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</row>
    <row r="460">
      <c r="A460" s="204"/>
      <c r="B460" s="205"/>
      <c r="C460" s="205"/>
      <c r="D460" s="206"/>
      <c r="E460" s="20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</row>
    <row r="461">
      <c r="A461" s="204"/>
      <c r="B461" s="205"/>
      <c r="C461" s="205"/>
      <c r="D461" s="206"/>
      <c r="E461" s="20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</row>
    <row r="462">
      <c r="A462" s="204"/>
      <c r="B462" s="205"/>
      <c r="C462" s="205"/>
      <c r="D462" s="206"/>
      <c r="E462" s="20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</row>
    <row r="463">
      <c r="A463" s="204"/>
      <c r="B463" s="205"/>
      <c r="C463" s="205"/>
      <c r="D463" s="206"/>
      <c r="E463" s="20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</row>
    <row r="464">
      <c r="A464" s="204"/>
      <c r="B464" s="205"/>
      <c r="C464" s="205"/>
      <c r="D464" s="206"/>
      <c r="E464" s="20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</row>
    <row r="465">
      <c r="A465" s="204"/>
      <c r="B465" s="205"/>
      <c r="C465" s="205"/>
      <c r="D465" s="206"/>
      <c r="E465" s="20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</row>
    <row r="466">
      <c r="A466" s="204"/>
      <c r="B466" s="205"/>
      <c r="C466" s="205"/>
      <c r="D466" s="206"/>
      <c r="E466" s="20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</row>
    <row r="467">
      <c r="A467" s="204"/>
      <c r="B467" s="205"/>
      <c r="C467" s="205"/>
      <c r="D467" s="206"/>
      <c r="E467" s="20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</row>
    <row r="468">
      <c r="A468" s="204"/>
      <c r="B468" s="205"/>
      <c r="C468" s="205"/>
      <c r="D468" s="206"/>
      <c r="E468" s="20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</row>
    <row r="469">
      <c r="A469" s="204"/>
      <c r="B469" s="205"/>
      <c r="C469" s="205"/>
      <c r="D469" s="206"/>
      <c r="E469" s="20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</row>
    <row r="470">
      <c r="A470" s="204"/>
      <c r="B470" s="205"/>
      <c r="C470" s="205"/>
      <c r="D470" s="206"/>
      <c r="E470" s="20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</row>
    <row r="471">
      <c r="A471" s="204"/>
      <c r="B471" s="205"/>
      <c r="C471" s="205"/>
      <c r="D471" s="206"/>
      <c r="E471" s="20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</row>
    <row r="472">
      <c r="A472" s="204"/>
      <c r="B472" s="205"/>
      <c r="C472" s="205"/>
      <c r="D472" s="206"/>
      <c r="E472" s="20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</row>
    <row r="473">
      <c r="A473" s="204"/>
      <c r="B473" s="205"/>
      <c r="C473" s="205"/>
      <c r="D473" s="206"/>
      <c r="E473" s="20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</row>
    <row r="474">
      <c r="A474" s="204"/>
      <c r="B474" s="205"/>
      <c r="C474" s="205"/>
      <c r="D474" s="206"/>
      <c r="E474" s="20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</row>
    <row r="475">
      <c r="A475" s="204"/>
      <c r="B475" s="205"/>
      <c r="C475" s="205"/>
      <c r="D475" s="206"/>
      <c r="E475" s="20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</row>
    <row r="476">
      <c r="A476" s="204"/>
      <c r="B476" s="205"/>
      <c r="C476" s="205"/>
      <c r="D476" s="206"/>
      <c r="E476" s="20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</row>
    <row r="477">
      <c r="A477" s="204"/>
      <c r="B477" s="205"/>
      <c r="C477" s="205"/>
      <c r="D477" s="206"/>
      <c r="E477" s="20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</row>
    <row r="478">
      <c r="A478" s="204"/>
      <c r="B478" s="205"/>
      <c r="C478" s="205"/>
      <c r="D478" s="206"/>
      <c r="E478" s="20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</row>
    <row r="479">
      <c r="A479" s="204"/>
      <c r="B479" s="205"/>
      <c r="C479" s="205"/>
      <c r="D479" s="206"/>
      <c r="E479" s="20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</row>
    <row r="480">
      <c r="A480" s="204"/>
      <c r="B480" s="205"/>
      <c r="C480" s="205"/>
      <c r="D480" s="206"/>
      <c r="E480" s="20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</row>
    <row r="481">
      <c r="A481" s="204"/>
      <c r="B481" s="205"/>
      <c r="C481" s="205"/>
      <c r="D481" s="206"/>
      <c r="E481" s="20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</row>
    <row r="482">
      <c r="A482" s="204"/>
      <c r="B482" s="205"/>
      <c r="C482" s="205"/>
      <c r="D482" s="206"/>
      <c r="E482" s="20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</row>
    <row r="483">
      <c r="A483" s="204"/>
      <c r="B483" s="205"/>
      <c r="C483" s="205"/>
      <c r="D483" s="206"/>
      <c r="E483" s="20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</row>
    <row r="484">
      <c r="A484" s="204"/>
      <c r="B484" s="205"/>
      <c r="C484" s="205"/>
      <c r="D484" s="206"/>
      <c r="E484" s="20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</row>
    <row r="485">
      <c r="A485" s="204"/>
      <c r="B485" s="205"/>
      <c r="C485" s="205"/>
      <c r="D485" s="206"/>
      <c r="E485" s="20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</row>
    <row r="486">
      <c r="A486" s="204"/>
      <c r="B486" s="205"/>
      <c r="C486" s="205"/>
      <c r="D486" s="206"/>
      <c r="E486" s="20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</row>
    <row r="487">
      <c r="A487" s="204"/>
      <c r="B487" s="205"/>
      <c r="C487" s="205"/>
      <c r="D487" s="206"/>
      <c r="E487" s="20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</row>
    <row r="488">
      <c r="A488" s="204"/>
      <c r="B488" s="205"/>
      <c r="C488" s="205"/>
      <c r="D488" s="206"/>
      <c r="E488" s="20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</row>
    <row r="489">
      <c r="A489" s="204"/>
      <c r="B489" s="205"/>
      <c r="C489" s="205"/>
      <c r="D489" s="206"/>
      <c r="E489" s="20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</row>
    <row r="490">
      <c r="A490" s="204"/>
      <c r="B490" s="205"/>
      <c r="C490" s="205"/>
      <c r="D490" s="206"/>
      <c r="E490" s="20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</row>
    <row r="491">
      <c r="A491" s="204"/>
      <c r="B491" s="205"/>
      <c r="C491" s="205"/>
      <c r="D491" s="206"/>
      <c r="E491" s="20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</row>
    <row r="492">
      <c r="A492" s="204"/>
      <c r="B492" s="205"/>
      <c r="C492" s="205"/>
      <c r="D492" s="206"/>
      <c r="E492" s="20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</row>
    <row r="493">
      <c r="A493" s="204"/>
      <c r="B493" s="205"/>
      <c r="C493" s="205"/>
      <c r="D493" s="206"/>
      <c r="E493" s="20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</row>
    <row r="494">
      <c r="A494" s="204"/>
      <c r="B494" s="205"/>
      <c r="C494" s="205"/>
      <c r="D494" s="206"/>
      <c r="E494" s="20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</row>
    <row r="495">
      <c r="A495" s="204"/>
      <c r="B495" s="205"/>
      <c r="C495" s="205"/>
      <c r="D495" s="206"/>
      <c r="E495" s="20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</row>
    <row r="496">
      <c r="A496" s="204"/>
      <c r="B496" s="205"/>
      <c r="C496" s="205"/>
      <c r="D496" s="206"/>
      <c r="E496" s="20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</row>
    <row r="497">
      <c r="A497" s="204"/>
      <c r="B497" s="205"/>
      <c r="C497" s="205"/>
      <c r="D497" s="206"/>
      <c r="E497" s="20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</row>
    <row r="498">
      <c r="A498" s="204"/>
      <c r="B498" s="205"/>
      <c r="C498" s="205"/>
      <c r="D498" s="206"/>
      <c r="E498" s="20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</row>
    <row r="499">
      <c r="A499" s="204"/>
      <c r="B499" s="205"/>
      <c r="C499" s="205"/>
      <c r="D499" s="206"/>
      <c r="E499" s="20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</row>
    <row r="500">
      <c r="A500" s="204"/>
      <c r="B500" s="205"/>
      <c r="C500" s="205"/>
      <c r="D500" s="206"/>
      <c r="E500" s="20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</row>
    <row r="501">
      <c r="A501" s="204"/>
      <c r="B501" s="205"/>
      <c r="C501" s="205"/>
      <c r="D501" s="206"/>
      <c r="E501" s="20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</row>
    <row r="502">
      <c r="A502" s="204"/>
      <c r="B502" s="205"/>
      <c r="C502" s="205"/>
      <c r="D502" s="206"/>
      <c r="E502" s="20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</row>
    <row r="503">
      <c r="A503" s="204"/>
      <c r="B503" s="205"/>
      <c r="C503" s="205"/>
      <c r="D503" s="206"/>
      <c r="E503" s="20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</row>
    <row r="504">
      <c r="A504" s="204"/>
      <c r="B504" s="205"/>
      <c r="C504" s="205"/>
      <c r="D504" s="206"/>
      <c r="E504" s="20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</row>
    <row r="505">
      <c r="A505" s="204"/>
      <c r="B505" s="205"/>
      <c r="C505" s="205"/>
      <c r="D505" s="206"/>
      <c r="E505" s="20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</row>
    <row r="506">
      <c r="A506" s="204"/>
      <c r="B506" s="205"/>
      <c r="C506" s="205"/>
      <c r="D506" s="206"/>
      <c r="E506" s="20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</row>
    <row r="507">
      <c r="A507" s="204"/>
      <c r="B507" s="205"/>
      <c r="C507" s="205"/>
      <c r="D507" s="206"/>
      <c r="E507" s="20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</row>
    <row r="508">
      <c r="A508" s="204"/>
      <c r="B508" s="205"/>
      <c r="C508" s="205"/>
      <c r="D508" s="206"/>
      <c r="E508" s="20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</row>
    <row r="509">
      <c r="A509" s="204"/>
      <c r="B509" s="205"/>
      <c r="C509" s="205"/>
      <c r="D509" s="206"/>
      <c r="E509" s="20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</row>
    <row r="510">
      <c r="A510" s="204"/>
      <c r="B510" s="205"/>
      <c r="C510" s="205"/>
      <c r="D510" s="206"/>
      <c r="E510" s="20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</row>
    <row r="511">
      <c r="A511" s="204"/>
      <c r="B511" s="205"/>
      <c r="C511" s="205"/>
      <c r="D511" s="206"/>
      <c r="E511" s="20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</row>
    <row r="512">
      <c r="A512" s="204"/>
      <c r="B512" s="205"/>
      <c r="C512" s="205"/>
      <c r="D512" s="206"/>
      <c r="E512" s="20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</row>
    <row r="513">
      <c r="A513" s="204"/>
      <c r="B513" s="205"/>
      <c r="C513" s="205"/>
      <c r="D513" s="206"/>
      <c r="E513" s="20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</row>
    <row r="514">
      <c r="A514" s="204"/>
      <c r="B514" s="205"/>
      <c r="C514" s="205"/>
      <c r="D514" s="206"/>
      <c r="E514" s="20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</row>
    <row r="515">
      <c r="A515" s="204"/>
      <c r="B515" s="205"/>
      <c r="C515" s="205"/>
      <c r="D515" s="206"/>
      <c r="E515" s="20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</row>
    <row r="516">
      <c r="A516" s="204"/>
      <c r="B516" s="205"/>
      <c r="C516" s="205"/>
      <c r="D516" s="206"/>
      <c r="E516" s="20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</row>
    <row r="517">
      <c r="A517" s="204"/>
      <c r="B517" s="205"/>
      <c r="C517" s="205"/>
      <c r="D517" s="206"/>
      <c r="E517" s="20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</row>
    <row r="518">
      <c r="A518" s="204"/>
      <c r="B518" s="205"/>
      <c r="C518" s="205"/>
      <c r="D518" s="206"/>
      <c r="E518" s="20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</row>
    <row r="519">
      <c r="A519" s="204"/>
      <c r="B519" s="205"/>
      <c r="C519" s="205"/>
      <c r="D519" s="206"/>
      <c r="E519" s="20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</row>
    <row r="520">
      <c r="A520" s="204"/>
      <c r="B520" s="205"/>
      <c r="C520" s="205"/>
      <c r="D520" s="206"/>
      <c r="E520" s="20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</row>
    <row r="521">
      <c r="A521" s="204"/>
      <c r="B521" s="205"/>
      <c r="C521" s="205"/>
      <c r="D521" s="206"/>
      <c r="E521" s="20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</row>
    <row r="522">
      <c r="A522" s="204"/>
      <c r="B522" s="205"/>
      <c r="C522" s="205"/>
      <c r="D522" s="206"/>
      <c r="E522" s="20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</row>
    <row r="523">
      <c r="A523" s="204"/>
      <c r="B523" s="205"/>
      <c r="C523" s="205"/>
      <c r="D523" s="206"/>
      <c r="E523" s="20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</row>
    <row r="524">
      <c r="A524" s="204"/>
      <c r="B524" s="205"/>
      <c r="C524" s="205"/>
      <c r="D524" s="206"/>
      <c r="E524" s="20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</row>
    <row r="525">
      <c r="A525" s="204"/>
      <c r="B525" s="205"/>
      <c r="C525" s="205"/>
      <c r="D525" s="206"/>
      <c r="E525" s="20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</row>
    <row r="526">
      <c r="A526" s="204"/>
      <c r="B526" s="205"/>
      <c r="C526" s="205"/>
      <c r="D526" s="206"/>
      <c r="E526" s="20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</row>
    <row r="527">
      <c r="A527" s="204"/>
      <c r="B527" s="205"/>
      <c r="C527" s="205"/>
      <c r="D527" s="206"/>
      <c r="E527" s="20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</row>
    <row r="528">
      <c r="A528" s="204"/>
      <c r="B528" s="205"/>
      <c r="C528" s="205"/>
      <c r="D528" s="206"/>
      <c r="E528" s="20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</row>
    <row r="529">
      <c r="A529" s="204"/>
      <c r="B529" s="205"/>
      <c r="C529" s="205"/>
      <c r="D529" s="206"/>
      <c r="E529" s="20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</row>
    <row r="530">
      <c r="A530" s="204"/>
      <c r="B530" s="205"/>
      <c r="C530" s="205"/>
      <c r="D530" s="206"/>
      <c r="E530" s="20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</row>
    <row r="531">
      <c r="A531" s="204"/>
      <c r="B531" s="205"/>
      <c r="C531" s="205"/>
      <c r="D531" s="206"/>
      <c r="E531" s="20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</row>
    <row r="532">
      <c r="A532" s="204"/>
      <c r="B532" s="205"/>
      <c r="C532" s="205"/>
      <c r="D532" s="206"/>
      <c r="E532" s="20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</row>
    <row r="533">
      <c r="A533" s="204"/>
      <c r="B533" s="205"/>
      <c r="C533" s="205"/>
      <c r="D533" s="206"/>
      <c r="E533" s="20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</row>
    <row r="534">
      <c r="A534" s="204"/>
      <c r="B534" s="205"/>
      <c r="C534" s="205"/>
      <c r="D534" s="206"/>
      <c r="E534" s="20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</row>
    <row r="535">
      <c r="A535" s="204"/>
      <c r="B535" s="205"/>
      <c r="C535" s="205"/>
      <c r="D535" s="206"/>
      <c r="E535" s="20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</row>
    <row r="536">
      <c r="A536" s="204"/>
      <c r="B536" s="205"/>
      <c r="C536" s="205"/>
      <c r="D536" s="206"/>
      <c r="E536" s="20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</row>
    <row r="537">
      <c r="A537" s="204"/>
      <c r="B537" s="205"/>
      <c r="C537" s="205"/>
      <c r="D537" s="206"/>
      <c r="E537" s="20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</row>
    <row r="538">
      <c r="A538" s="204"/>
      <c r="B538" s="205"/>
      <c r="C538" s="205"/>
      <c r="D538" s="206"/>
      <c r="E538" s="20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</row>
    <row r="539">
      <c r="A539" s="204"/>
      <c r="B539" s="205"/>
      <c r="C539" s="205"/>
      <c r="D539" s="206"/>
      <c r="E539" s="20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</row>
    <row r="540">
      <c r="A540" s="204"/>
      <c r="B540" s="205"/>
      <c r="C540" s="205"/>
      <c r="D540" s="206"/>
      <c r="E540" s="20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</row>
    <row r="541">
      <c r="A541" s="204"/>
      <c r="B541" s="205"/>
      <c r="C541" s="205"/>
      <c r="D541" s="206"/>
      <c r="E541" s="20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</row>
    <row r="542">
      <c r="A542" s="204"/>
      <c r="B542" s="205"/>
      <c r="C542" s="205"/>
      <c r="D542" s="206"/>
      <c r="E542" s="20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</row>
    <row r="543">
      <c r="A543" s="204"/>
      <c r="B543" s="205"/>
      <c r="C543" s="205"/>
      <c r="D543" s="206"/>
      <c r="E543" s="20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</row>
    <row r="544">
      <c r="A544" s="204"/>
      <c r="B544" s="205"/>
      <c r="C544" s="205"/>
      <c r="D544" s="206"/>
      <c r="E544" s="20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</row>
    <row r="545">
      <c r="A545" s="204"/>
      <c r="B545" s="205"/>
      <c r="C545" s="205"/>
      <c r="D545" s="206"/>
      <c r="E545" s="20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</row>
    <row r="546">
      <c r="A546" s="204"/>
      <c r="B546" s="205"/>
      <c r="C546" s="205"/>
      <c r="D546" s="206"/>
      <c r="E546" s="20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</row>
    <row r="547">
      <c r="A547" s="204"/>
      <c r="B547" s="205"/>
      <c r="C547" s="205"/>
      <c r="D547" s="206"/>
      <c r="E547" s="20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</row>
    <row r="548">
      <c r="A548" s="204"/>
      <c r="B548" s="205"/>
      <c r="C548" s="205"/>
      <c r="D548" s="206"/>
      <c r="E548" s="20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</row>
    <row r="549">
      <c r="A549" s="204"/>
      <c r="B549" s="205"/>
      <c r="C549" s="205"/>
      <c r="D549" s="206"/>
      <c r="E549" s="20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</row>
    <row r="550">
      <c r="A550" s="204"/>
      <c r="B550" s="205"/>
      <c r="C550" s="205"/>
      <c r="D550" s="206"/>
      <c r="E550" s="20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</row>
    <row r="551">
      <c r="A551" s="204"/>
      <c r="B551" s="205"/>
      <c r="C551" s="205"/>
      <c r="D551" s="206"/>
      <c r="E551" s="20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</row>
    <row r="552">
      <c r="A552" s="204"/>
      <c r="B552" s="205"/>
      <c r="C552" s="205"/>
      <c r="D552" s="206"/>
      <c r="E552" s="20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</row>
    <row r="553">
      <c r="A553" s="204"/>
      <c r="B553" s="205"/>
      <c r="C553" s="205"/>
      <c r="D553" s="206"/>
      <c r="E553" s="20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</row>
    <row r="554">
      <c r="A554" s="204"/>
      <c r="B554" s="205"/>
      <c r="C554" s="205"/>
      <c r="D554" s="206"/>
      <c r="E554" s="20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</row>
    <row r="555">
      <c r="A555" s="204"/>
      <c r="B555" s="205"/>
      <c r="C555" s="205"/>
      <c r="D555" s="206"/>
      <c r="E555" s="20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</row>
    <row r="556">
      <c r="A556" s="204"/>
      <c r="B556" s="205"/>
      <c r="C556" s="205"/>
      <c r="D556" s="206"/>
      <c r="E556" s="20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</row>
    <row r="557">
      <c r="A557" s="204"/>
      <c r="B557" s="205"/>
      <c r="C557" s="205"/>
      <c r="D557" s="206"/>
      <c r="E557" s="20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</row>
    <row r="558">
      <c r="A558" s="204"/>
      <c r="B558" s="205"/>
      <c r="C558" s="205"/>
      <c r="D558" s="206"/>
      <c r="E558" s="20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</row>
    <row r="559">
      <c r="A559" s="204"/>
      <c r="B559" s="205"/>
      <c r="C559" s="205"/>
      <c r="D559" s="206"/>
      <c r="E559" s="20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</row>
    <row r="560">
      <c r="A560" s="204"/>
      <c r="B560" s="205"/>
      <c r="C560" s="205"/>
      <c r="D560" s="206"/>
      <c r="E560" s="20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</row>
    <row r="561">
      <c r="A561" s="204"/>
      <c r="B561" s="205"/>
      <c r="C561" s="205"/>
      <c r="D561" s="206"/>
      <c r="E561" s="20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</row>
    <row r="562">
      <c r="A562" s="204"/>
      <c r="B562" s="205"/>
      <c r="C562" s="205"/>
      <c r="D562" s="206"/>
      <c r="E562" s="20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</row>
    <row r="563">
      <c r="A563" s="204"/>
      <c r="B563" s="205"/>
      <c r="C563" s="205"/>
      <c r="D563" s="206"/>
      <c r="E563" s="20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</row>
    <row r="564">
      <c r="A564" s="204"/>
      <c r="B564" s="205"/>
      <c r="C564" s="205"/>
      <c r="D564" s="206"/>
      <c r="E564" s="20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</row>
    <row r="565">
      <c r="A565" s="204"/>
      <c r="B565" s="205"/>
      <c r="C565" s="205"/>
      <c r="D565" s="206"/>
      <c r="E565" s="20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</row>
    <row r="566">
      <c r="A566" s="204"/>
      <c r="B566" s="205"/>
      <c r="C566" s="205"/>
      <c r="D566" s="206"/>
      <c r="E566" s="20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</row>
    <row r="567">
      <c r="A567" s="204"/>
      <c r="B567" s="205"/>
      <c r="C567" s="205"/>
      <c r="D567" s="206"/>
      <c r="E567" s="20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</row>
    <row r="568">
      <c r="A568" s="204"/>
      <c r="B568" s="205"/>
      <c r="C568" s="205"/>
      <c r="D568" s="206"/>
      <c r="E568" s="20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</row>
    <row r="569">
      <c r="A569" s="204"/>
      <c r="B569" s="205"/>
      <c r="C569" s="205"/>
      <c r="D569" s="206"/>
      <c r="E569" s="20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</row>
    <row r="570">
      <c r="A570" s="204"/>
      <c r="B570" s="205"/>
      <c r="C570" s="205"/>
      <c r="D570" s="206"/>
      <c r="E570" s="20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</row>
    <row r="571">
      <c r="A571" s="204"/>
      <c r="B571" s="205"/>
      <c r="C571" s="205"/>
      <c r="D571" s="206"/>
      <c r="E571" s="20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</row>
    <row r="572">
      <c r="A572" s="204"/>
      <c r="B572" s="205"/>
      <c r="C572" s="205"/>
      <c r="D572" s="206"/>
      <c r="E572" s="20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</row>
    <row r="573">
      <c r="A573" s="204"/>
      <c r="B573" s="205"/>
      <c r="C573" s="205"/>
      <c r="D573" s="206"/>
      <c r="E573" s="20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</row>
    <row r="574">
      <c r="A574" s="204"/>
      <c r="B574" s="205"/>
      <c r="C574" s="205"/>
      <c r="D574" s="206"/>
      <c r="E574" s="20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</row>
    <row r="575">
      <c r="A575" s="204"/>
      <c r="B575" s="205"/>
      <c r="C575" s="205"/>
      <c r="D575" s="206"/>
      <c r="E575" s="20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</row>
    <row r="576">
      <c r="A576" s="204"/>
      <c r="B576" s="205"/>
      <c r="C576" s="205"/>
      <c r="D576" s="206"/>
      <c r="E576" s="20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</row>
    <row r="577">
      <c r="A577" s="204"/>
      <c r="B577" s="205"/>
      <c r="C577" s="205"/>
      <c r="D577" s="206"/>
      <c r="E577" s="20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</row>
    <row r="578">
      <c r="A578" s="204"/>
      <c r="B578" s="205"/>
      <c r="C578" s="205"/>
      <c r="D578" s="206"/>
      <c r="E578" s="20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</row>
    <row r="579">
      <c r="A579" s="204"/>
      <c r="B579" s="205"/>
      <c r="C579" s="205"/>
      <c r="D579" s="206"/>
      <c r="E579" s="20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</row>
    <row r="580">
      <c r="A580" s="204"/>
      <c r="B580" s="205"/>
      <c r="C580" s="205"/>
      <c r="D580" s="206"/>
      <c r="E580" s="20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</row>
    <row r="581">
      <c r="A581" s="204"/>
      <c r="B581" s="205"/>
      <c r="C581" s="205"/>
      <c r="D581" s="206"/>
      <c r="E581" s="20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</row>
    <row r="582">
      <c r="A582" s="204"/>
      <c r="B582" s="205"/>
      <c r="C582" s="205"/>
      <c r="D582" s="206"/>
      <c r="E582" s="20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</row>
    <row r="583">
      <c r="A583" s="204"/>
      <c r="B583" s="205"/>
      <c r="C583" s="205"/>
      <c r="D583" s="206"/>
      <c r="E583" s="20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</row>
    <row r="584">
      <c r="A584" s="204"/>
      <c r="B584" s="205"/>
      <c r="C584" s="205"/>
      <c r="D584" s="206"/>
      <c r="E584" s="20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</row>
    <row r="585">
      <c r="A585" s="204"/>
      <c r="B585" s="205"/>
      <c r="C585" s="205"/>
      <c r="D585" s="206"/>
      <c r="E585" s="20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</row>
    <row r="586">
      <c r="A586" s="204"/>
      <c r="B586" s="205"/>
      <c r="C586" s="205"/>
      <c r="D586" s="206"/>
      <c r="E586" s="20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</row>
    <row r="587">
      <c r="A587" s="204"/>
      <c r="B587" s="205"/>
      <c r="C587" s="205"/>
      <c r="D587" s="206"/>
      <c r="E587" s="20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</row>
    <row r="588">
      <c r="A588" s="204"/>
      <c r="B588" s="205"/>
      <c r="C588" s="205"/>
      <c r="D588" s="206"/>
      <c r="E588" s="20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</row>
    <row r="589">
      <c r="A589" s="204"/>
      <c r="B589" s="205"/>
      <c r="C589" s="205"/>
      <c r="D589" s="206"/>
      <c r="E589" s="20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</row>
    <row r="590">
      <c r="A590" s="204"/>
      <c r="B590" s="205"/>
      <c r="C590" s="205"/>
      <c r="D590" s="206"/>
      <c r="E590" s="20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</row>
    <row r="591">
      <c r="A591" s="204"/>
      <c r="B591" s="205"/>
      <c r="C591" s="205"/>
      <c r="D591" s="206"/>
      <c r="E591" s="20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</row>
    <row r="592">
      <c r="A592" s="204"/>
      <c r="B592" s="205"/>
      <c r="C592" s="205"/>
      <c r="D592" s="206"/>
      <c r="E592" s="20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</row>
    <row r="593">
      <c r="A593" s="204"/>
      <c r="B593" s="205"/>
      <c r="C593" s="205"/>
      <c r="D593" s="206"/>
      <c r="E593" s="20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</row>
    <row r="594">
      <c r="A594" s="204"/>
      <c r="B594" s="205"/>
      <c r="C594" s="205"/>
      <c r="D594" s="206"/>
      <c r="E594" s="20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</row>
    <row r="595">
      <c r="A595" s="204"/>
      <c r="B595" s="205"/>
      <c r="C595" s="205"/>
      <c r="D595" s="206"/>
      <c r="E595" s="20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</row>
    <row r="596">
      <c r="A596" s="204"/>
      <c r="B596" s="205"/>
      <c r="C596" s="205"/>
      <c r="D596" s="206"/>
      <c r="E596" s="20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</row>
    <row r="597">
      <c r="A597" s="204"/>
      <c r="B597" s="205"/>
      <c r="C597" s="205"/>
      <c r="D597" s="206"/>
      <c r="E597" s="20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</row>
    <row r="598">
      <c r="A598" s="204"/>
      <c r="B598" s="205"/>
      <c r="C598" s="205"/>
      <c r="D598" s="206"/>
      <c r="E598" s="20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</row>
    <row r="599">
      <c r="A599" s="204"/>
      <c r="B599" s="205"/>
      <c r="C599" s="205"/>
      <c r="D599" s="206"/>
      <c r="E599" s="20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</row>
    <row r="600">
      <c r="A600" s="204"/>
      <c r="B600" s="205"/>
      <c r="C600" s="205"/>
      <c r="D600" s="206"/>
      <c r="E600" s="20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</row>
    <row r="601">
      <c r="A601" s="204"/>
      <c r="B601" s="205"/>
      <c r="C601" s="205"/>
      <c r="D601" s="206"/>
      <c r="E601" s="20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</row>
    <row r="602">
      <c r="A602" s="204"/>
      <c r="B602" s="205"/>
      <c r="C602" s="205"/>
      <c r="D602" s="206"/>
      <c r="E602" s="20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</row>
    <row r="603">
      <c r="A603" s="204"/>
      <c r="B603" s="205"/>
      <c r="C603" s="205"/>
      <c r="D603" s="206"/>
      <c r="E603" s="20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</row>
    <row r="604">
      <c r="A604" s="204"/>
      <c r="B604" s="205"/>
      <c r="C604" s="205"/>
      <c r="D604" s="206"/>
      <c r="E604" s="20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</row>
    <row r="605">
      <c r="A605" s="204"/>
      <c r="B605" s="205"/>
      <c r="C605" s="205"/>
      <c r="D605" s="206"/>
      <c r="E605" s="20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</row>
    <row r="606">
      <c r="A606" s="204"/>
      <c r="B606" s="205"/>
      <c r="C606" s="205"/>
      <c r="D606" s="206"/>
      <c r="E606" s="20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</row>
    <row r="607">
      <c r="A607" s="204"/>
      <c r="B607" s="205"/>
      <c r="C607" s="205"/>
      <c r="D607" s="206"/>
      <c r="E607" s="20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</row>
    <row r="608">
      <c r="A608" s="204"/>
      <c r="B608" s="205"/>
      <c r="C608" s="205"/>
      <c r="D608" s="206"/>
      <c r="E608" s="20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</row>
    <row r="609">
      <c r="A609" s="204"/>
      <c r="B609" s="205"/>
      <c r="C609" s="205"/>
      <c r="D609" s="206"/>
      <c r="E609" s="20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</row>
    <row r="610">
      <c r="A610" s="204"/>
      <c r="B610" s="205"/>
      <c r="C610" s="205"/>
      <c r="D610" s="206"/>
      <c r="E610" s="20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</row>
    <row r="611">
      <c r="A611" s="204"/>
      <c r="B611" s="205"/>
      <c r="C611" s="205"/>
      <c r="D611" s="206"/>
      <c r="E611" s="20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</row>
    <row r="612">
      <c r="A612" s="204"/>
      <c r="B612" s="205"/>
      <c r="C612" s="205"/>
      <c r="D612" s="206"/>
      <c r="E612" s="20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</row>
    <row r="613">
      <c r="A613" s="204"/>
      <c r="B613" s="205"/>
      <c r="C613" s="205"/>
      <c r="D613" s="206"/>
      <c r="E613" s="20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</row>
    <row r="614">
      <c r="A614" s="204"/>
      <c r="B614" s="205"/>
      <c r="C614" s="205"/>
      <c r="D614" s="206"/>
      <c r="E614" s="20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</row>
    <row r="615">
      <c r="A615" s="204"/>
      <c r="B615" s="205"/>
      <c r="C615" s="205"/>
      <c r="D615" s="206"/>
      <c r="E615" s="20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</row>
    <row r="616">
      <c r="A616" s="204"/>
      <c r="B616" s="205"/>
      <c r="C616" s="205"/>
      <c r="D616" s="206"/>
      <c r="E616" s="20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</row>
    <row r="617">
      <c r="A617" s="204"/>
      <c r="B617" s="205"/>
      <c r="C617" s="205"/>
      <c r="D617" s="206"/>
      <c r="E617" s="20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</row>
    <row r="618">
      <c r="A618" s="204"/>
      <c r="B618" s="205"/>
      <c r="C618" s="205"/>
      <c r="D618" s="206"/>
      <c r="E618" s="20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</row>
    <row r="619">
      <c r="A619" s="204"/>
      <c r="B619" s="205"/>
      <c r="C619" s="205"/>
      <c r="D619" s="206"/>
      <c r="E619" s="20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</row>
    <row r="620">
      <c r="A620" s="204"/>
      <c r="B620" s="205"/>
      <c r="C620" s="205"/>
      <c r="D620" s="206"/>
      <c r="E620" s="20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</row>
    <row r="621">
      <c r="A621" s="204"/>
      <c r="B621" s="205"/>
      <c r="C621" s="205"/>
      <c r="D621" s="206"/>
      <c r="E621" s="20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</row>
    <row r="622">
      <c r="A622" s="204"/>
      <c r="B622" s="205"/>
      <c r="C622" s="205"/>
      <c r="D622" s="206"/>
      <c r="E622" s="20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</row>
    <row r="623">
      <c r="A623" s="204"/>
      <c r="B623" s="205"/>
      <c r="C623" s="205"/>
      <c r="D623" s="206"/>
      <c r="E623" s="20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</row>
    <row r="624">
      <c r="A624" s="204"/>
      <c r="B624" s="205"/>
      <c r="C624" s="205"/>
      <c r="D624" s="206"/>
      <c r="E624" s="20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</row>
    <row r="625">
      <c r="A625" s="204"/>
      <c r="B625" s="205"/>
      <c r="C625" s="205"/>
      <c r="D625" s="206"/>
      <c r="E625" s="20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</row>
    <row r="626">
      <c r="A626" s="204"/>
      <c r="B626" s="205"/>
      <c r="C626" s="205"/>
      <c r="D626" s="206"/>
      <c r="E626" s="20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</row>
    <row r="627">
      <c r="A627" s="204"/>
      <c r="B627" s="205"/>
      <c r="C627" s="205"/>
      <c r="D627" s="206"/>
      <c r="E627" s="20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</row>
    <row r="628">
      <c r="A628" s="204"/>
      <c r="B628" s="205"/>
      <c r="C628" s="205"/>
      <c r="D628" s="206"/>
      <c r="E628" s="20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</row>
    <row r="629">
      <c r="A629" s="204"/>
      <c r="B629" s="205"/>
      <c r="C629" s="205"/>
      <c r="D629" s="206"/>
      <c r="E629" s="20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</row>
    <row r="630">
      <c r="A630" s="204"/>
      <c r="B630" s="205"/>
      <c r="C630" s="205"/>
      <c r="D630" s="206"/>
      <c r="E630" s="20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</row>
    <row r="631">
      <c r="A631" s="204"/>
      <c r="B631" s="205"/>
      <c r="C631" s="205"/>
      <c r="D631" s="206"/>
      <c r="E631" s="20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</row>
    <row r="632">
      <c r="A632" s="204"/>
      <c r="B632" s="205"/>
      <c r="C632" s="205"/>
      <c r="D632" s="206"/>
      <c r="E632" s="20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</row>
    <row r="633">
      <c r="A633" s="204"/>
      <c r="B633" s="205"/>
      <c r="C633" s="205"/>
      <c r="D633" s="206"/>
      <c r="E633" s="20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</row>
    <row r="634">
      <c r="A634" s="204"/>
      <c r="B634" s="205"/>
      <c r="C634" s="205"/>
      <c r="D634" s="206"/>
      <c r="E634" s="20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</row>
    <row r="635">
      <c r="A635" s="204"/>
      <c r="B635" s="205"/>
      <c r="C635" s="205"/>
      <c r="D635" s="206"/>
      <c r="E635" s="20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</row>
    <row r="636">
      <c r="A636" s="204"/>
      <c r="B636" s="205"/>
      <c r="C636" s="205"/>
      <c r="D636" s="206"/>
      <c r="E636" s="20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</row>
    <row r="637">
      <c r="A637" s="204"/>
      <c r="B637" s="205"/>
      <c r="C637" s="205"/>
      <c r="D637" s="206"/>
      <c r="E637" s="20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</row>
    <row r="638">
      <c r="A638" s="204"/>
      <c r="B638" s="205"/>
      <c r="C638" s="205"/>
      <c r="D638" s="206"/>
      <c r="E638" s="20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</row>
    <row r="639">
      <c r="A639" s="204"/>
      <c r="B639" s="205"/>
      <c r="C639" s="205"/>
      <c r="D639" s="206"/>
      <c r="E639" s="20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</row>
    <row r="640">
      <c r="A640" s="204"/>
      <c r="B640" s="205"/>
      <c r="C640" s="205"/>
      <c r="D640" s="206"/>
      <c r="E640" s="20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</row>
    <row r="641">
      <c r="A641" s="204"/>
      <c r="B641" s="205"/>
      <c r="C641" s="205"/>
      <c r="D641" s="206"/>
      <c r="E641" s="20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</row>
    <row r="642">
      <c r="A642" s="204"/>
      <c r="B642" s="205"/>
      <c r="C642" s="205"/>
      <c r="D642" s="206"/>
      <c r="E642" s="20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</row>
    <row r="643">
      <c r="A643" s="204"/>
      <c r="B643" s="205"/>
      <c r="C643" s="205"/>
      <c r="D643" s="206"/>
      <c r="E643" s="20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</row>
    <row r="644">
      <c r="A644" s="204"/>
      <c r="B644" s="205"/>
      <c r="C644" s="205"/>
      <c r="D644" s="206"/>
      <c r="E644" s="20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</row>
    <row r="645">
      <c r="A645" s="204"/>
      <c r="B645" s="205"/>
      <c r="C645" s="205"/>
      <c r="D645" s="206"/>
      <c r="E645" s="20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</row>
    <row r="646">
      <c r="A646" s="204"/>
      <c r="B646" s="205"/>
      <c r="C646" s="205"/>
      <c r="D646" s="206"/>
      <c r="E646" s="20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</row>
    <row r="647">
      <c r="A647" s="204"/>
      <c r="B647" s="205"/>
      <c r="C647" s="205"/>
      <c r="D647" s="206"/>
      <c r="E647" s="20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</row>
    <row r="648">
      <c r="A648" s="204"/>
      <c r="B648" s="205"/>
      <c r="C648" s="205"/>
      <c r="D648" s="206"/>
      <c r="E648" s="20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</row>
    <row r="649">
      <c r="A649" s="204"/>
      <c r="B649" s="205"/>
      <c r="C649" s="205"/>
      <c r="D649" s="206"/>
      <c r="E649" s="20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</row>
    <row r="650">
      <c r="A650" s="204"/>
      <c r="B650" s="205"/>
      <c r="C650" s="205"/>
      <c r="D650" s="206"/>
      <c r="E650" s="20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</row>
    <row r="651">
      <c r="A651" s="204"/>
      <c r="B651" s="205"/>
      <c r="C651" s="205"/>
      <c r="D651" s="206"/>
      <c r="E651" s="20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</row>
    <row r="652">
      <c r="A652" s="204"/>
      <c r="B652" s="205"/>
      <c r="C652" s="205"/>
      <c r="D652" s="206"/>
      <c r="E652" s="20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</row>
    <row r="653">
      <c r="A653" s="204"/>
      <c r="B653" s="205"/>
      <c r="C653" s="205"/>
      <c r="D653" s="206"/>
      <c r="E653" s="20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</row>
    <row r="654">
      <c r="A654" s="204"/>
      <c r="B654" s="205"/>
      <c r="C654" s="205"/>
      <c r="D654" s="206"/>
      <c r="E654" s="20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</row>
    <row r="655">
      <c r="A655" s="204"/>
      <c r="B655" s="205"/>
      <c r="C655" s="205"/>
      <c r="D655" s="206"/>
      <c r="E655" s="20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</row>
    <row r="656">
      <c r="A656" s="204"/>
      <c r="B656" s="205"/>
      <c r="C656" s="205"/>
      <c r="D656" s="206"/>
      <c r="E656" s="20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</row>
    <row r="657">
      <c r="A657" s="204"/>
      <c r="B657" s="205"/>
      <c r="C657" s="205"/>
      <c r="D657" s="206"/>
      <c r="E657" s="20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</row>
    <row r="658">
      <c r="A658" s="204"/>
      <c r="B658" s="205"/>
      <c r="C658" s="205"/>
      <c r="D658" s="206"/>
      <c r="E658" s="20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</row>
    <row r="659">
      <c r="A659" s="204"/>
      <c r="B659" s="205"/>
      <c r="C659" s="205"/>
      <c r="D659" s="206"/>
      <c r="E659" s="20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</row>
    <row r="660">
      <c r="A660" s="204"/>
      <c r="B660" s="205"/>
      <c r="C660" s="205"/>
      <c r="D660" s="206"/>
      <c r="E660" s="20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</row>
    <row r="661">
      <c r="A661" s="204"/>
      <c r="B661" s="205"/>
      <c r="C661" s="205"/>
      <c r="D661" s="206"/>
      <c r="E661" s="20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</row>
    <row r="662">
      <c r="A662" s="204"/>
      <c r="B662" s="205"/>
      <c r="C662" s="205"/>
      <c r="D662" s="206"/>
      <c r="E662" s="20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</row>
    <row r="663">
      <c r="A663" s="204"/>
      <c r="B663" s="205"/>
      <c r="C663" s="205"/>
      <c r="D663" s="206"/>
      <c r="E663" s="20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</row>
    <row r="664">
      <c r="A664" s="204"/>
      <c r="B664" s="205"/>
      <c r="C664" s="205"/>
      <c r="D664" s="206"/>
      <c r="E664" s="20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</row>
    <row r="665">
      <c r="A665" s="204"/>
      <c r="B665" s="205"/>
      <c r="C665" s="205"/>
      <c r="D665" s="206"/>
      <c r="E665" s="20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</row>
    <row r="666">
      <c r="A666" s="204"/>
      <c r="B666" s="205"/>
      <c r="C666" s="205"/>
      <c r="D666" s="206"/>
      <c r="E666" s="20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</row>
    <row r="667">
      <c r="A667" s="204"/>
      <c r="B667" s="205"/>
      <c r="C667" s="205"/>
      <c r="D667" s="206"/>
      <c r="E667" s="20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</row>
    <row r="668">
      <c r="A668" s="204"/>
      <c r="B668" s="205"/>
      <c r="C668" s="205"/>
      <c r="D668" s="206"/>
      <c r="E668" s="20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</row>
    <row r="669">
      <c r="A669" s="204"/>
      <c r="B669" s="205"/>
      <c r="C669" s="205"/>
      <c r="D669" s="206"/>
      <c r="E669" s="20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</row>
    <row r="670">
      <c r="A670" s="204"/>
      <c r="B670" s="205"/>
      <c r="C670" s="205"/>
      <c r="D670" s="206"/>
      <c r="E670" s="20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</row>
    <row r="671">
      <c r="A671" s="204"/>
      <c r="B671" s="205"/>
      <c r="C671" s="205"/>
      <c r="D671" s="206"/>
      <c r="E671" s="20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</row>
    <row r="672">
      <c r="A672" s="204"/>
      <c r="B672" s="205"/>
      <c r="C672" s="205"/>
      <c r="D672" s="206"/>
      <c r="E672" s="20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</row>
    <row r="673">
      <c r="A673" s="204"/>
      <c r="B673" s="205"/>
      <c r="C673" s="205"/>
      <c r="D673" s="206"/>
      <c r="E673" s="20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</row>
    <row r="674">
      <c r="A674" s="204"/>
      <c r="B674" s="205"/>
      <c r="C674" s="205"/>
      <c r="D674" s="206"/>
      <c r="E674" s="20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</row>
    <row r="675">
      <c r="A675" s="204"/>
      <c r="B675" s="205"/>
      <c r="C675" s="205"/>
      <c r="D675" s="206"/>
      <c r="E675" s="20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</row>
    <row r="676">
      <c r="A676" s="204"/>
      <c r="B676" s="205"/>
      <c r="C676" s="205"/>
      <c r="D676" s="206"/>
      <c r="E676" s="20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</row>
    <row r="677">
      <c r="A677" s="204"/>
      <c r="B677" s="205"/>
      <c r="C677" s="205"/>
      <c r="D677" s="206"/>
      <c r="E677" s="20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</row>
    <row r="678">
      <c r="A678" s="204"/>
      <c r="B678" s="205"/>
      <c r="C678" s="205"/>
      <c r="D678" s="206"/>
      <c r="E678" s="20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</row>
    <row r="679">
      <c r="A679" s="204"/>
      <c r="B679" s="205"/>
      <c r="C679" s="205"/>
      <c r="D679" s="206"/>
      <c r="E679" s="20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</row>
    <row r="680">
      <c r="A680" s="204"/>
      <c r="B680" s="205"/>
      <c r="C680" s="205"/>
      <c r="D680" s="206"/>
      <c r="E680" s="20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</row>
    <row r="681">
      <c r="A681" s="204"/>
      <c r="B681" s="205"/>
      <c r="C681" s="205"/>
      <c r="D681" s="206"/>
      <c r="E681" s="20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</row>
    <row r="682">
      <c r="A682" s="204"/>
      <c r="B682" s="205"/>
      <c r="C682" s="205"/>
      <c r="D682" s="206"/>
      <c r="E682" s="20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</row>
    <row r="683">
      <c r="A683" s="204"/>
      <c r="B683" s="205"/>
      <c r="C683" s="205"/>
      <c r="D683" s="206"/>
      <c r="E683" s="20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</row>
    <row r="684">
      <c r="A684" s="204"/>
      <c r="B684" s="205"/>
      <c r="C684" s="205"/>
      <c r="D684" s="206"/>
      <c r="E684" s="20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</row>
    <row r="685">
      <c r="A685" s="204"/>
      <c r="B685" s="205"/>
      <c r="C685" s="205"/>
      <c r="D685" s="206"/>
      <c r="E685" s="20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</row>
    <row r="686">
      <c r="A686" s="204"/>
      <c r="B686" s="205"/>
      <c r="C686" s="205"/>
      <c r="D686" s="206"/>
      <c r="E686" s="20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</row>
    <row r="687">
      <c r="A687" s="204"/>
      <c r="B687" s="205"/>
      <c r="C687" s="205"/>
      <c r="D687" s="206"/>
      <c r="E687" s="20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</row>
    <row r="688">
      <c r="A688" s="204"/>
      <c r="B688" s="205"/>
      <c r="C688" s="205"/>
      <c r="D688" s="206"/>
      <c r="E688" s="20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</row>
    <row r="689">
      <c r="A689" s="204"/>
      <c r="B689" s="205"/>
      <c r="C689" s="205"/>
      <c r="D689" s="206"/>
      <c r="E689" s="20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</row>
    <row r="690">
      <c r="A690" s="204"/>
      <c r="B690" s="205"/>
      <c r="C690" s="205"/>
      <c r="D690" s="206"/>
      <c r="E690" s="20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</row>
    <row r="691">
      <c r="A691" s="204"/>
      <c r="B691" s="205"/>
      <c r="C691" s="205"/>
      <c r="D691" s="206"/>
      <c r="E691" s="20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</row>
    <row r="692">
      <c r="A692" s="204"/>
      <c r="B692" s="205"/>
      <c r="C692" s="205"/>
      <c r="D692" s="206"/>
      <c r="E692" s="20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</row>
    <row r="693">
      <c r="A693" s="204"/>
      <c r="B693" s="205"/>
      <c r="C693" s="205"/>
      <c r="D693" s="206"/>
      <c r="E693" s="20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</row>
    <row r="694">
      <c r="A694" s="204"/>
      <c r="B694" s="205"/>
      <c r="C694" s="205"/>
      <c r="D694" s="206"/>
      <c r="E694" s="20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</row>
    <row r="695">
      <c r="A695" s="204"/>
      <c r="B695" s="205"/>
      <c r="C695" s="205"/>
      <c r="D695" s="206"/>
      <c r="E695" s="20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</row>
    <row r="696">
      <c r="A696" s="204"/>
      <c r="B696" s="205"/>
      <c r="C696" s="205"/>
      <c r="D696" s="206"/>
      <c r="E696" s="20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</row>
    <row r="697">
      <c r="A697" s="204"/>
      <c r="B697" s="205"/>
      <c r="C697" s="205"/>
      <c r="D697" s="206"/>
      <c r="E697" s="20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</row>
    <row r="698">
      <c r="A698" s="204"/>
      <c r="B698" s="205"/>
      <c r="C698" s="205"/>
      <c r="D698" s="206"/>
      <c r="E698" s="20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</row>
    <row r="699">
      <c r="A699" s="204"/>
      <c r="B699" s="205"/>
      <c r="C699" s="205"/>
      <c r="D699" s="206"/>
      <c r="E699" s="20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</row>
    <row r="700">
      <c r="A700" s="204"/>
      <c r="B700" s="205"/>
      <c r="C700" s="205"/>
      <c r="D700" s="206"/>
      <c r="E700" s="20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</row>
    <row r="701">
      <c r="A701" s="204"/>
      <c r="B701" s="205"/>
      <c r="C701" s="205"/>
      <c r="D701" s="206"/>
      <c r="E701" s="20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</row>
    <row r="702">
      <c r="A702" s="204"/>
      <c r="B702" s="205"/>
      <c r="C702" s="205"/>
      <c r="D702" s="206"/>
      <c r="E702" s="20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</row>
    <row r="703">
      <c r="A703" s="204"/>
      <c r="B703" s="205"/>
      <c r="C703" s="205"/>
      <c r="D703" s="206"/>
      <c r="E703" s="20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</row>
    <row r="704">
      <c r="A704" s="204"/>
      <c r="B704" s="205"/>
      <c r="C704" s="205"/>
      <c r="D704" s="206"/>
      <c r="E704" s="20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</row>
    <row r="705">
      <c r="A705" s="204"/>
      <c r="B705" s="205"/>
      <c r="C705" s="205"/>
      <c r="D705" s="206"/>
      <c r="E705" s="20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</row>
    <row r="706">
      <c r="A706" s="204"/>
      <c r="B706" s="205"/>
      <c r="C706" s="205"/>
      <c r="D706" s="206"/>
      <c r="E706" s="20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</row>
    <row r="707">
      <c r="A707" s="204"/>
      <c r="B707" s="205"/>
      <c r="C707" s="205"/>
      <c r="D707" s="206"/>
      <c r="E707" s="20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</row>
    <row r="708">
      <c r="A708" s="204"/>
      <c r="B708" s="205"/>
      <c r="C708" s="205"/>
      <c r="D708" s="206"/>
      <c r="E708" s="20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</row>
    <row r="709">
      <c r="A709" s="204"/>
      <c r="B709" s="205"/>
      <c r="C709" s="205"/>
      <c r="D709" s="206"/>
      <c r="E709" s="20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</row>
    <row r="710">
      <c r="A710" s="204"/>
      <c r="B710" s="205"/>
      <c r="C710" s="205"/>
      <c r="D710" s="206"/>
      <c r="E710" s="20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</row>
    <row r="711">
      <c r="A711" s="204"/>
      <c r="B711" s="205"/>
      <c r="C711" s="205"/>
      <c r="D711" s="206"/>
      <c r="E711" s="20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</row>
    <row r="712">
      <c r="A712" s="204"/>
      <c r="B712" s="205"/>
      <c r="C712" s="205"/>
      <c r="D712" s="206"/>
      <c r="E712" s="20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</row>
    <row r="713">
      <c r="A713" s="204"/>
      <c r="B713" s="205"/>
      <c r="C713" s="205"/>
      <c r="D713" s="206"/>
      <c r="E713" s="20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</row>
    <row r="714">
      <c r="A714" s="204"/>
      <c r="B714" s="205"/>
      <c r="C714" s="205"/>
      <c r="D714" s="206"/>
      <c r="E714" s="20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</row>
    <row r="715">
      <c r="A715" s="204"/>
      <c r="B715" s="205"/>
      <c r="C715" s="205"/>
      <c r="D715" s="206"/>
      <c r="E715" s="20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</row>
    <row r="716">
      <c r="A716" s="204"/>
      <c r="B716" s="205"/>
      <c r="C716" s="205"/>
      <c r="D716" s="206"/>
      <c r="E716" s="20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</row>
    <row r="717">
      <c r="A717" s="204"/>
      <c r="B717" s="205"/>
      <c r="C717" s="205"/>
      <c r="D717" s="206"/>
      <c r="E717" s="20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</row>
    <row r="718">
      <c r="A718" s="204"/>
      <c r="B718" s="205"/>
      <c r="C718" s="205"/>
      <c r="D718" s="206"/>
      <c r="E718" s="20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</row>
    <row r="719">
      <c r="A719" s="204"/>
      <c r="B719" s="205"/>
      <c r="C719" s="205"/>
      <c r="D719" s="206"/>
      <c r="E719" s="20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</row>
    <row r="720">
      <c r="A720" s="204"/>
      <c r="B720" s="205"/>
      <c r="C720" s="205"/>
      <c r="D720" s="206"/>
      <c r="E720" s="20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</row>
    <row r="721">
      <c r="A721" s="204"/>
      <c r="B721" s="205"/>
      <c r="C721" s="205"/>
      <c r="D721" s="206"/>
      <c r="E721" s="20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</row>
    <row r="722">
      <c r="A722" s="204"/>
      <c r="B722" s="205"/>
      <c r="C722" s="205"/>
      <c r="D722" s="206"/>
      <c r="E722" s="20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</row>
    <row r="723">
      <c r="A723" s="204"/>
      <c r="B723" s="205"/>
      <c r="C723" s="205"/>
      <c r="D723" s="206"/>
      <c r="E723" s="20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</row>
    <row r="724">
      <c r="A724" s="204"/>
      <c r="B724" s="205"/>
      <c r="C724" s="205"/>
      <c r="D724" s="206"/>
      <c r="E724" s="20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</row>
    <row r="725">
      <c r="A725" s="204"/>
      <c r="B725" s="205"/>
      <c r="C725" s="205"/>
      <c r="D725" s="206"/>
      <c r="E725" s="20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</row>
    <row r="726">
      <c r="A726" s="204"/>
      <c r="B726" s="205"/>
      <c r="C726" s="205"/>
      <c r="D726" s="206"/>
      <c r="E726" s="20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</row>
    <row r="727">
      <c r="A727" s="204"/>
      <c r="B727" s="205"/>
      <c r="C727" s="205"/>
      <c r="D727" s="206"/>
      <c r="E727" s="20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</row>
    <row r="728">
      <c r="A728" s="204"/>
      <c r="B728" s="205"/>
      <c r="C728" s="205"/>
      <c r="D728" s="206"/>
      <c r="E728" s="20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</row>
    <row r="729">
      <c r="A729" s="204"/>
      <c r="B729" s="205"/>
      <c r="C729" s="205"/>
      <c r="D729" s="206"/>
      <c r="E729" s="20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</row>
    <row r="730">
      <c r="A730" s="204"/>
      <c r="B730" s="205"/>
      <c r="C730" s="205"/>
      <c r="D730" s="206"/>
      <c r="E730" s="20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</row>
    <row r="731">
      <c r="A731" s="204"/>
      <c r="B731" s="205"/>
      <c r="C731" s="205"/>
      <c r="D731" s="206"/>
      <c r="E731" s="20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</row>
    <row r="732">
      <c r="A732" s="204"/>
      <c r="B732" s="205"/>
      <c r="C732" s="205"/>
      <c r="D732" s="206"/>
      <c r="E732" s="20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</row>
    <row r="733">
      <c r="A733" s="204"/>
      <c r="B733" s="205"/>
      <c r="C733" s="205"/>
      <c r="D733" s="206"/>
      <c r="E733" s="20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</row>
    <row r="734">
      <c r="A734" s="204"/>
      <c r="B734" s="205"/>
      <c r="C734" s="205"/>
      <c r="D734" s="206"/>
      <c r="E734" s="20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</row>
    <row r="735">
      <c r="A735" s="204"/>
      <c r="B735" s="205"/>
      <c r="C735" s="205"/>
      <c r="D735" s="206"/>
      <c r="E735" s="20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</row>
    <row r="736">
      <c r="A736" s="204"/>
      <c r="B736" s="205"/>
      <c r="C736" s="205"/>
      <c r="D736" s="206"/>
      <c r="E736" s="20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</row>
    <row r="737">
      <c r="A737" s="204"/>
      <c r="B737" s="205"/>
      <c r="C737" s="205"/>
      <c r="D737" s="206"/>
      <c r="E737" s="20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</row>
    <row r="738">
      <c r="A738" s="204"/>
      <c r="B738" s="205"/>
      <c r="C738" s="205"/>
      <c r="D738" s="206"/>
      <c r="E738" s="20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</row>
    <row r="739">
      <c r="A739" s="204"/>
      <c r="B739" s="205"/>
      <c r="C739" s="205"/>
      <c r="D739" s="206"/>
      <c r="E739" s="20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</row>
    <row r="740">
      <c r="A740" s="204"/>
      <c r="B740" s="205"/>
      <c r="C740" s="205"/>
      <c r="D740" s="206"/>
      <c r="E740" s="20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</row>
    <row r="741">
      <c r="A741" s="204"/>
      <c r="B741" s="205"/>
      <c r="C741" s="205"/>
      <c r="D741" s="206"/>
      <c r="E741" s="20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</row>
    <row r="742">
      <c r="A742" s="204"/>
      <c r="B742" s="205"/>
      <c r="C742" s="205"/>
      <c r="D742" s="206"/>
      <c r="E742" s="20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</row>
    <row r="743">
      <c r="A743" s="204"/>
      <c r="B743" s="205"/>
      <c r="C743" s="205"/>
      <c r="D743" s="206"/>
      <c r="E743" s="20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</row>
    <row r="744">
      <c r="A744" s="204"/>
      <c r="B744" s="205"/>
      <c r="C744" s="205"/>
      <c r="D744" s="206"/>
      <c r="E744" s="20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</row>
    <row r="745">
      <c r="A745" s="204"/>
      <c r="B745" s="205"/>
      <c r="C745" s="205"/>
      <c r="D745" s="206"/>
      <c r="E745" s="20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</row>
    <row r="746">
      <c r="A746" s="204"/>
      <c r="B746" s="205"/>
      <c r="C746" s="205"/>
      <c r="D746" s="206"/>
      <c r="E746" s="20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</row>
    <row r="747">
      <c r="A747" s="204"/>
      <c r="B747" s="205"/>
      <c r="C747" s="205"/>
      <c r="D747" s="206"/>
      <c r="E747" s="20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</row>
    <row r="748">
      <c r="A748" s="204"/>
      <c r="B748" s="205"/>
      <c r="C748" s="205"/>
      <c r="D748" s="206"/>
      <c r="E748" s="20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</row>
    <row r="749">
      <c r="A749" s="204"/>
      <c r="B749" s="205"/>
      <c r="C749" s="205"/>
      <c r="D749" s="206"/>
      <c r="E749" s="20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</row>
    <row r="750">
      <c r="A750" s="204"/>
      <c r="B750" s="205"/>
      <c r="C750" s="205"/>
      <c r="D750" s="206"/>
      <c r="E750" s="20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</row>
    <row r="751">
      <c r="A751" s="204"/>
      <c r="B751" s="205"/>
      <c r="C751" s="205"/>
      <c r="D751" s="206"/>
      <c r="E751" s="20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</row>
    <row r="752">
      <c r="A752" s="204"/>
      <c r="B752" s="205"/>
      <c r="C752" s="205"/>
      <c r="D752" s="206"/>
      <c r="E752" s="20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</row>
    <row r="753">
      <c r="A753" s="204"/>
      <c r="B753" s="205"/>
      <c r="C753" s="205"/>
      <c r="D753" s="206"/>
      <c r="E753" s="20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</row>
    <row r="754">
      <c r="A754" s="204"/>
      <c r="B754" s="205"/>
      <c r="C754" s="205"/>
      <c r="D754" s="206"/>
      <c r="E754" s="20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</row>
    <row r="755">
      <c r="A755" s="204"/>
      <c r="B755" s="205"/>
      <c r="C755" s="205"/>
      <c r="D755" s="206"/>
      <c r="E755" s="20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</row>
    <row r="756">
      <c r="A756" s="204"/>
      <c r="B756" s="205"/>
      <c r="C756" s="205"/>
      <c r="D756" s="206"/>
      <c r="E756" s="20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</row>
    <row r="757">
      <c r="A757" s="204"/>
      <c r="B757" s="205"/>
      <c r="C757" s="205"/>
      <c r="D757" s="206"/>
      <c r="E757" s="20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</row>
    <row r="758">
      <c r="A758" s="204"/>
      <c r="B758" s="205"/>
      <c r="C758" s="205"/>
      <c r="D758" s="206"/>
      <c r="E758" s="20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</row>
    <row r="759">
      <c r="A759" s="204"/>
      <c r="B759" s="205"/>
      <c r="C759" s="205"/>
      <c r="D759" s="206"/>
      <c r="E759" s="20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</row>
    <row r="760">
      <c r="A760" s="204"/>
      <c r="B760" s="205"/>
      <c r="C760" s="205"/>
      <c r="D760" s="206"/>
      <c r="E760" s="20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</row>
    <row r="761">
      <c r="A761" s="204"/>
      <c r="B761" s="205"/>
      <c r="C761" s="205"/>
      <c r="D761" s="206"/>
      <c r="E761" s="20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</row>
    <row r="762">
      <c r="A762" s="204"/>
      <c r="B762" s="205"/>
      <c r="C762" s="205"/>
      <c r="D762" s="206"/>
      <c r="E762" s="20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</row>
    <row r="763">
      <c r="A763" s="204"/>
      <c r="B763" s="205"/>
      <c r="C763" s="205"/>
      <c r="D763" s="206"/>
      <c r="E763" s="20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</row>
    <row r="764">
      <c r="A764" s="204"/>
      <c r="B764" s="205"/>
      <c r="C764" s="205"/>
      <c r="D764" s="206"/>
      <c r="E764" s="20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</row>
    <row r="765">
      <c r="A765" s="204"/>
      <c r="B765" s="205"/>
      <c r="C765" s="205"/>
      <c r="D765" s="206"/>
      <c r="E765" s="20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</row>
    <row r="766">
      <c r="A766" s="204"/>
      <c r="B766" s="205"/>
      <c r="C766" s="205"/>
      <c r="D766" s="206"/>
      <c r="E766" s="20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</row>
    <row r="767">
      <c r="A767" s="204"/>
      <c r="B767" s="205"/>
      <c r="C767" s="205"/>
      <c r="D767" s="206"/>
      <c r="E767" s="20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</row>
    <row r="768">
      <c r="A768" s="204"/>
      <c r="B768" s="205"/>
      <c r="C768" s="205"/>
      <c r="D768" s="206"/>
      <c r="E768" s="20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</row>
    <row r="769">
      <c r="A769" s="204"/>
      <c r="B769" s="205"/>
      <c r="C769" s="205"/>
      <c r="D769" s="206"/>
      <c r="E769" s="20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</row>
    <row r="770">
      <c r="A770" s="204"/>
      <c r="B770" s="205"/>
      <c r="C770" s="205"/>
      <c r="D770" s="206"/>
      <c r="E770" s="20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</row>
    <row r="771">
      <c r="A771" s="204"/>
      <c r="B771" s="205"/>
      <c r="C771" s="205"/>
      <c r="D771" s="206"/>
      <c r="E771" s="20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</row>
    <row r="772">
      <c r="A772" s="204"/>
      <c r="B772" s="205"/>
      <c r="C772" s="205"/>
      <c r="D772" s="206"/>
      <c r="E772" s="20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</row>
    <row r="773">
      <c r="A773" s="204"/>
      <c r="B773" s="205"/>
      <c r="C773" s="205"/>
      <c r="D773" s="206"/>
      <c r="E773" s="20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</row>
    <row r="774">
      <c r="A774" s="204"/>
      <c r="B774" s="205"/>
      <c r="C774" s="205"/>
      <c r="D774" s="206"/>
      <c r="E774" s="20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</row>
    <row r="775">
      <c r="A775" s="204"/>
      <c r="B775" s="205"/>
      <c r="C775" s="205"/>
      <c r="D775" s="206"/>
      <c r="E775" s="20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</row>
    <row r="776">
      <c r="A776" s="204"/>
      <c r="B776" s="205"/>
      <c r="C776" s="205"/>
      <c r="D776" s="206"/>
      <c r="E776" s="20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</row>
    <row r="777">
      <c r="A777" s="204"/>
      <c r="B777" s="205"/>
      <c r="C777" s="205"/>
      <c r="D777" s="206"/>
      <c r="E777" s="20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</row>
    <row r="778">
      <c r="A778" s="204"/>
      <c r="B778" s="205"/>
      <c r="C778" s="205"/>
      <c r="D778" s="206"/>
      <c r="E778" s="20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</row>
    <row r="779">
      <c r="A779" s="204"/>
      <c r="B779" s="205"/>
      <c r="C779" s="205"/>
      <c r="D779" s="206"/>
      <c r="E779" s="20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</row>
    <row r="780">
      <c r="A780" s="204"/>
      <c r="B780" s="205"/>
      <c r="C780" s="205"/>
      <c r="D780" s="206"/>
      <c r="E780" s="20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</row>
    <row r="781">
      <c r="A781" s="204"/>
      <c r="B781" s="205"/>
      <c r="C781" s="205"/>
      <c r="D781" s="206"/>
      <c r="E781" s="20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</row>
    <row r="782">
      <c r="A782" s="204"/>
      <c r="B782" s="205"/>
      <c r="C782" s="205"/>
      <c r="D782" s="206"/>
      <c r="E782" s="20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</row>
    <row r="783">
      <c r="A783" s="204"/>
      <c r="B783" s="205"/>
      <c r="C783" s="205"/>
      <c r="D783" s="206"/>
      <c r="E783" s="20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</row>
    <row r="784">
      <c r="A784" s="204"/>
      <c r="B784" s="205"/>
      <c r="C784" s="205"/>
      <c r="D784" s="206"/>
      <c r="E784" s="20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</row>
    <row r="785">
      <c r="A785" s="204"/>
      <c r="B785" s="205"/>
      <c r="C785" s="205"/>
      <c r="D785" s="206"/>
      <c r="E785" s="20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</row>
    <row r="786">
      <c r="A786" s="204"/>
      <c r="B786" s="205"/>
      <c r="C786" s="205"/>
      <c r="D786" s="206"/>
      <c r="E786" s="20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</row>
    <row r="787">
      <c r="A787" s="204"/>
      <c r="B787" s="205"/>
      <c r="C787" s="205"/>
      <c r="D787" s="206"/>
      <c r="E787" s="20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</row>
    <row r="788">
      <c r="A788" s="204"/>
      <c r="B788" s="205"/>
      <c r="C788" s="205"/>
      <c r="D788" s="206"/>
      <c r="E788" s="20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</row>
    <row r="789">
      <c r="A789" s="204"/>
      <c r="B789" s="205"/>
      <c r="C789" s="205"/>
      <c r="D789" s="206"/>
      <c r="E789" s="20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</row>
    <row r="790">
      <c r="A790" s="204"/>
      <c r="B790" s="205"/>
      <c r="C790" s="205"/>
      <c r="D790" s="206"/>
      <c r="E790" s="20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</row>
    <row r="791">
      <c r="A791" s="204"/>
      <c r="B791" s="205"/>
      <c r="C791" s="205"/>
      <c r="D791" s="206"/>
      <c r="E791" s="20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</row>
    <row r="792">
      <c r="A792" s="204"/>
      <c r="B792" s="205"/>
      <c r="C792" s="205"/>
      <c r="D792" s="206"/>
      <c r="E792" s="20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</row>
    <row r="793">
      <c r="A793" s="204"/>
      <c r="B793" s="205"/>
      <c r="C793" s="205"/>
      <c r="D793" s="206"/>
      <c r="E793" s="20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</row>
    <row r="794">
      <c r="A794" s="204"/>
      <c r="B794" s="205"/>
      <c r="C794" s="205"/>
      <c r="D794" s="206"/>
      <c r="E794" s="20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</row>
    <row r="795">
      <c r="A795" s="204"/>
      <c r="B795" s="205"/>
      <c r="C795" s="205"/>
      <c r="D795" s="206"/>
      <c r="E795" s="20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</row>
    <row r="796">
      <c r="A796" s="204"/>
      <c r="B796" s="205"/>
      <c r="C796" s="205"/>
      <c r="D796" s="206"/>
      <c r="E796" s="20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</row>
    <row r="797">
      <c r="A797" s="204"/>
      <c r="B797" s="205"/>
      <c r="C797" s="205"/>
      <c r="D797" s="206"/>
      <c r="E797" s="20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</row>
    <row r="798">
      <c r="A798" s="204"/>
      <c r="B798" s="205"/>
      <c r="C798" s="205"/>
      <c r="D798" s="206"/>
      <c r="E798" s="20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</row>
    <row r="799">
      <c r="A799" s="204"/>
      <c r="B799" s="205"/>
      <c r="C799" s="205"/>
      <c r="D799" s="206"/>
      <c r="E799" s="20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</row>
    <row r="800">
      <c r="A800" s="204"/>
      <c r="B800" s="205"/>
      <c r="C800" s="205"/>
      <c r="D800" s="206"/>
      <c r="E800" s="20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</row>
    <row r="801">
      <c r="A801" s="204"/>
      <c r="B801" s="205"/>
      <c r="C801" s="205"/>
      <c r="D801" s="206"/>
      <c r="E801" s="20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</row>
    <row r="802">
      <c r="A802" s="204"/>
      <c r="B802" s="205"/>
      <c r="C802" s="205"/>
      <c r="D802" s="206"/>
      <c r="E802" s="20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</row>
    <row r="803">
      <c r="A803" s="204"/>
      <c r="B803" s="205"/>
      <c r="C803" s="205"/>
      <c r="D803" s="206"/>
      <c r="E803" s="20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</row>
    <row r="804">
      <c r="A804" s="204"/>
      <c r="B804" s="205"/>
      <c r="C804" s="205"/>
      <c r="D804" s="206"/>
      <c r="E804" s="20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</row>
    <row r="805">
      <c r="A805" s="204"/>
      <c r="B805" s="205"/>
      <c r="C805" s="205"/>
      <c r="D805" s="206"/>
      <c r="E805" s="20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</row>
    <row r="806">
      <c r="A806" s="204"/>
      <c r="B806" s="205"/>
      <c r="C806" s="205"/>
      <c r="D806" s="206"/>
      <c r="E806" s="20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</row>
    <row r="807">
      <c r="A807" s="204"/>
      <c r="B807" s="205"/>
      <c r="C807" s="205"/>
      <c r="D807" s="206"/>
      <c r="E807" s="20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</row>
    <row r="808">
      <c r="A808" s="204"/>
      <c r="B808" s="205"/>
      <c r="C808" s="205"/>
      <c r="D808" s="206"/>
      <c r="E808" s="20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</row>
    <row r="809">
      <c r="A809" s="204"/>
      <c r="B809" s="205"/>
      <c r="C809" s="205"/>
      <c r="D809" s="206"/>
      <c r="E809" s="20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</row>
    <row r="810">
      <c r="A810" s="204"/>
      <c r="B810" s="205"/>
      <c r="C810" s="205"/>
      <c r="D810" s="206"/>
      <c r="E810" s="20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</row>
    <row r="811">
      <c r="A811" s="204"/>
      <c r="B811" s="205"/>
      <c r="C811" s="205"/>
      <c r="D811" s="206"/>
      <c r="E811" s="20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</row>
    <row r="812">
      <c r="A812" s="204"/>
      <c r="B812" s="205"/>
      <c r="C812" s="205"/>
      <c r="D812" s="206"/>
      <c r="E812" s="20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</row>
    <row r="813">
      <c r="A813" s="204"/>
      <c r="B813" s="205"/>
      <c r="C813" s="205"/>
      <c r="D813" s="206"/>
      <c r="E813" s="20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</row>
    <row r="814">
      <c r="A814" s="204"/>
      <c r="B814" s="205"/>
      <c r="C814" s="205"/>
      <c r="D814" s="206"/>
      <c r="E814" s="20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</row>
    <row r="815">
      <c r="A815" s="204"/>
      <c r="B815" s="205"/>
      <c r="C815" s="205"/>
      <c r="D815" s="206"/>
      <c r="E815" s="20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</row>
    <row r="816">
      <c r="A816" s="204"/>
      <c r="B816" s="205"/>
      <c r="C816" s="205"/>
      <c r="D816" s="206"/>
      <c r="E816" s="20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</row>
    <row r="817">
      <c r="A817" s="204"/>
      <c r="B817" s="205"/>
      <c r="C817" s="205"/>
      <c r="D817" s="206"/>
      <c r="E817" s="20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</row>
    <row r="818">
      <c r="A818" s="204"/>
      <c r="B818" s="205"/>
      <c r="C818" s="205"/>
      <c r="D818" s="206"/>
      <c r="E818" s="20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</row>
    <row r="819">
      <c r="A819" s="204"/>
      <c r="B819" s="205"/>
      <c r="C819" s="205"/>
      <c r="D819" s="206"/>
      <c r="E819" s="20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</row>
    <row r="820">
      <c r="A820" s="204"/>
      <c r="B820" s="205"/>
      <c r="C820" s="205"/>
      <c r="D820" s="206"/>
      <c r="E820" s="20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</row>
    <row r="821">
      <c r="A821" s="204"/>
      <c r="B821" s="205"/>
      <c r="C821" s="205"/>
      <c r="D821" s="206"/>
      <c r="E821" s="20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</row>
    <row r="822">
      <c r="A822" s="204"/>
      <c r="B822" s="205"/>
      <c r="C822" s="205"/>
      <c r="D822" s="206"/>
      <c r="E822" s="20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</row>
    <row r="823">
      <c r="A823" s="204"/>
      <c r="B823" s="205"/>
      <c r="C823" s="205"/>
      <c r="D823" s="206"/>
      <c r="E823" s="20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</row>
    <row r="824">
      <c r="A824" s="204"/>
      <c r="B824" s="205"/>
      <c r="C824" s="205"/>
      <c r="D824" s="206"/>
      <c r="E824" s="20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</row>
    <row r="825">
      <c r="A825" s="204"/>
      <c r="B825" s="205"/>
      <c r="C825" s="205"/>
      <c r="D825" s="206"/>
      <c r="E825" s="20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</row>
    <row r="826">
      <c r="A826" s="204"/>
      <c r="B826" s="205"/>
      <c r="C826" s="205"/>
      <c r="D826" s="206"/>
      <c r="E826" s="20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</row>
    <row r="827">
      <c r="A827" s="204"/>
      <c r="B827" s="205"/>
      <c r="C827" s="205"/>
      <c r="D827" s="206"/>
      <c r="E827" s="20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</row>
    <row r="828">
      <c r="A828" s="204"/>
      <c r="B828" s="205"/>
      <c r="C828" s="205"/>
      <c r="D828" s="206"/>
      <c r="E828" s="20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</row>
    <row r="829">
      <c r="A829" s="204"/>
      <c r="B829" s="205"/>
      <c r="C829" s="205"/>
      <c r="D829" s="206"/>
      <c r="E829" s="20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</row>
    <row r="830">
      <c r="A830" s="204"/>
      <c r="B830" s="205"/>
      <c r="C830" s="205"/>
      <c r="D830" s="206"/>
      <c r="E830" s="20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</row>
    <row r="831">
      <c r="A831" s="204"/>
      <c r="B831" s="205"/>
      <c r="C831" s="205"/>
      <c r="D831" s="206"/>
      <c r="E831" s="20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</row>
    <row r="832">
      <c r="A832" s="204"/>
      <c r="B832" s="205"/>
      <c r="C832" s="205"/>
      <c r="D832" s="206"/>
      <c r="E832" s="20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</row>
    <row r="833">
      <c r="A833" s="204"/>
      <c r="B833" s="205"/>
      <c r="C833" s="205"/>
      <c r="D833" s="206"/>
      <c r="E833" s="20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</row>
    <row r="834">
      <c r="A834" s="204"/>
      <c r="B834" s="205"/>
      <c r="C834" s="205"/>
      <c r="D834" s="206"/>
      <c r="E834" s="20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</row>
    <row r="835">
      <c r="A835" s="204"/>
      <c r="B835" s="205"/>
      <c r="C835" s="205"/>
      <c r="D835" s="206"/>
      <c r="E835" s="20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</row>
    <row r="836">
      <c r="A836" s="204"/>
      <c r="B836" s="205"/>
      <c r="C836" s="205"/>
      <c r="D836" s="206"/>
      <c r="E836" s="20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</row>
    <row r="837">
      <c r="A837" s="204"/>
      <c r="B837" s="205"/>
      <c r="C837" s="205"/>
      <c r="D837" s="206"/>
      <c r="E837" s="20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</row>
    <row r="838">
      <c r="A838" s="204"/>
      <c r="B838" s="205"/>
      <c r="C838" s="205"/>
      <c r="D838" s="206"/>
      <c r="E838" s="20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</row>
    <row r="839">
      <c r="A839" s="204"/>
      <c r="B839" s="205"/>
      <c r="C839" s="205"/>
      <c r="D839" s="206"/>
      <c r="E839" s="20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</row>
    <row r="840">
      <c r="A840" s="204"/>
      <c r="B840" s="205"/>
      <c r="C840" s="205"/>
      <c r="D840" s="206"/>
      <c r="E840" s="20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</row>
    <row r="841">
      <c r="A841" s="204"/>
      <c r="B841" s="205"/>
      <c r="C841" s="205"/>
      <c r="D841" s="206"/>
      <c r="E841" s="20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</row>
    <row r="842">
      <c r="A842" s="204"/>
      <c r="B842" s="205"/>
      <c r="C842" s="205"/>
      <c r="D842" s="206"/>
      <c r="E842" s="20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</row>
    <row r="843">
      <c r="A843" s="204"/>
      <c r="B843" s="205"/>
      <c r="C843" s="205"/>
      <c r="D843" s="206"/>
      <c r="E843" s="20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</row>
    <row r="844">
      <c r="A844" s="204"/>
      <c r="B844" s="205"/>
      <c r="C844" s="205"/>
      <c r="D844" s="206"/>
      <c r="E844" s="20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</row>
    <row r="845">
      <c r="A845" s="204"/>
      <c r="B845" s="205"/>
      <c r="C845" s="205"/>
      <c r="D845" s="206"/>
      <c r="E845" s="20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</row>
    <row r="846">
      <c r="A846" s="204"/>
      <c r="B846" s="205"/>
      <c r="C846" s="205"/>
      <c r="D846" s="206"/>
      <c r="E846" s="20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</row>
    <row r="847">
      <c r="A847" s="204"/>
      <c r="B847" s="205"/>
      <c r="C847" s="205"/>
      <c r="D847" s="206"/>
      <c r="E847" s="20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</row>
    <row r="848">
      <c r="A848" s="204"/>
      <c r="B848" s="205"/>
      <c r="C848" s="205"/>
      <c r="D848" s="206"/>
      <c r="E848" s="20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</row>
    <row r="849">
      <c r="A849" s="204"/>
      <c r="B849" s="205"/>
      <c r="C849" s="205"/>
      <c r="D849" s="206"/>
      <c r="E849" s="20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</row>
    <row r="850">
      <c r="A850" s="204"/>
      <c r="B850" s="205"/>
      <c r="C850" s="205"/>
      <c r="D850" s="206"/>
      <c r="E850" s="20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</row>
    <row r="851">
      <c r="A851" s="204"/>
      <c r="B851" s="205"/>
      <c r="C851" s="205"/>
      <c r="D851" s="206"/>
      <c r="E851" s="20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</row>
    <row r="852">
      <c r="A852" s="204"/>
      <c r="B852" s="205"/>
      <c r="C852" s="205"/>
      <c r="D852" s="206"/>
      <c r="E852" s="20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</row>
    <row r="853">
      <c r="A853" s="204"/>
      <c r="B853" s="205"/>
      <c r="C853" s="205"/>
      <c r="D853" s="206"/>
      <c r="E853" s="20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</row>
    <row r="854">
      <c r="A854" s="204"/>
      <c r="B854" s="205"/>
      <c r="C854" s="205"/>
      <c r="D854" s="206"/>
      <c r="E854" s="20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</row>
    <row r="855">
      <c r="A855" s="204"/>
      <c r="B855" s="205"/>
      <c r="C855" s="205"/>
      <c r="D855" s="206"/>
      <c r="E855" s="20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</row>
    <row r="856">
      <c r="A856" s="204"/>
      <c r="B856" s="205"/>
      <c r="C856" s="205"/>
      <c r="D856" s="206"/>
      <c r="E856" s="20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</row>
    <row r="857">
      <c r="A857" s="204"/>
      <c r="B857" s="205"/>
      <c r="C857" s="205"/>
      <c r="D857" s="206"/>
      <c r="E857" s="20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</row>
    <row r="858">
      <c r="A858" s="204"/>
      <c r="B858" s="205"/>
      <c r="C858" s="205"/>
      <c r="D858" s="206"/>
      <c r="E858" s="20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</row>
    <row r="859">
      <c r="A859" s="204"/>
      <c r="B859" s="205"/>
      <c r="C859" s="205"/>
      <c r="D859" s="206"/>
      <c r="E859" s="20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</row>
    <row r="860">
      <c r="A860" s="204"/>
      <c r="B860" s="205"/>
      <c r="C860" s="205"/>
      <c r="D860" s="206"/>
      <c r="E860" s="20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</row>
    <row r="861">
      <c r="A861" s="204"/>
      <c r="B861" s="205"/>
      <c r="C861" s="205"/>
      <c r="D861" s="206"/>
      <c r="E861" s="20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</row>
    <row r="862">
      <c r="A862" s="204"/>
      <c r="B862" s="205"/>
      <c r="C862" s="205"/>
      <c r="D862" s="206"/>
      <c r="E862" s="20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</row>
    <row r="863">
      <c r="A863" s="204"/>
      <c r="B863" s="205"/>
      <c r="C863" s="205"/>
      <c r="D863" s="206"/>
      <c r="E863" s="20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</row>
    <row r="864">
      <c r="A864" s="204"/>
      <c r="B864" s="205"/>
      <c r="C864" s="205"/>
      <c r="D864" s="206"/>
      <c r="E864" s="20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</row>
    <row r="865">
      <c r="A865" s="204"/>
      <c r="B865" s="205"/>
      <c r="C865" s="205"/>
      <c r="D865" s="206"/>
      <c r="E865" s="20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</row>
    <row r="866">
      <c r="A866" s="204"/>
      <c r="B866" s="205"/>
      <c r="C866" s="205"/>
      <c r="D866" s="206"/>
      <c r="E866" s="20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</row>
    <row r="867">
      <c r="A867" s="204"/>
      <c r="B867" s="205"/>
      <c r="C867" s="205"/>
      <c r="D867" s="206"/>
      <c r="E867" s="20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</row>
    <row r="868">
      <c r="A868" s="204"/>
      <c r="B868" s="205"/>
      <c r="C868" s="205"/>
      <c r="D868" s="206"/>
      <c r="E868" s="20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</row>
    <row r="869">
      <c r="A869" s="204"/>
      <c r="B869" s="205"/>
      <c r="C869" s="205"/>
      <c r="D869" s="206"/>
      <c r="E869" s="20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</row>
    <row r="870">
      <c r="A870" s="204"/>
      <c r="B870" s="205"/>
      <c r="C870" s="205"/>
      <c r="D870" s="206"/>
      <c r="E870" s="20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</row>
    <row r="871">
      <c r="A871" s="204"/>
      <c r="B871" s="205"/>
      <c r="C871" s="205"/>
      <c r="D871" s="206"/>
      <c r="E871" s="20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</row>
    <row r="872">
      <c r="A872" s="204"/>
      <c r="B872" s="205"/>
      <c r="C872" s="205"/>
      <c r="D872" s="206"/>
      <c r="E872" s="20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</row>
    <row r="873">
      <c r="A873" s="204"/>
      <c r="B873" s="205"/>
      <c r="C873" s="205"/>
      <c r="D873" s="206"/>
      <c r="E873" s="20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</row>
    <row r="874">
      <c r="A874" s="204"/>
      <c r="B874" s="205"/>
      <c r="C874" s="205"/>
      <c r="D874" s="206"/>
      <c r="E874" s="20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</row>
    <row r="875">
      <c r="A875" s="204"/>
      <c r="B875" s="205"/>
      <c r="C875" s="205"/>
      <c r="D875" s="206"/>
      <c r="E875" s="20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</row>
    <row r="876">
      <c r="A876" s="204"/>
      <c r="B876" s="205"/>
      <c r="C876" s="205"/>
      <c r="D876" s="206"/>
      <c r="E876" s="20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</row>
    <row r="877">
      <c r="A877" s="204"/>
      <c r="B877" s="205"/>
      <c r="C877" s="205"/>
      <c r="D877" s="206"/>
      <c r="E877" s="20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</row>
    <row r="878">
      <c r="A878" s="204"/>
      <c r="B878" s="205"/>
      <c r="C878" s="205"/>
      <c r="D878" s="206"/>
      <c r="E878" s="20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</row>
    <row r="879">
      <c r="A879" s="204"/>
      <c r="B879" s="205"/>
      <c r="C879" s="205"/>
      <c r="D879" s="206"/>
      <c r="E879" s="20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</row>
    <row r="880">
      <c r="A880" s="204"/>
      <c r="B880" s="205"/>
      <c r="C880" s="205"/>
      <c r="D880" s="206"/>
      <c r="E880" s="20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</row>
    <row r="881">
      <c r="A881" s="204"/>
      <c r="B881" s="205"/>
      <c r="C881" s="205"/>
      <c r="D881" s="206"/>
      <c r="E881" s="20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</row>
    <row r="882">
      <c r="A882" s="204"/>
      <c r="B882" s="205"/>
      <c r="C882" s="205"/>
      <c r="D882" s="206"/>
      <c r="E882" s="20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</row>
    <row r="883">
      <c r="A883" s="204"/>
      <c r="B883" s="205"/>
      <c r="C883" s="205"/>
      <c r="D883" s="206"/>
      <c r="E883" s="20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</row>
    <row r="884">
      <c r="A884" s="204"/>
      <c r="B884" s="205"/>
      <c r="C884" s="205"/>
      <c r="D884" s="206"/>
      <c r="E884" s="20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</row>
    <row r="885">
      <c r="A885" s="204"/>
      <c r="B885" s="205"/>
      <c r="C885" s="205"/>
      <c r="D885" s="206"/>
      <c r="E885" s="20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</row>
    <row r="886">
      <c r="A886" s="204"/>
      <c r="B886" s="205"/>
      <c r="C886" s="205"/>
      <c r="D886" s="206"/>
      <c r="E886" s="20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</row>
    <row r="887">
      <c r="A887" s="204"/>
      <c r="B887" s="205"/>
      <c r="C887" s="205"/>
      <c r="D887" s="206"/>
      <c r="E887" s="20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</row>
    <row r="888">
      <c r="A888" s="204"/>
      <c r="B888" s="205"/>
      <c r="C888" s="205"/>
      <c r="D888" s="206"/>
      <c r="E888" s="20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</row>
    <row r="889">
      <c r="A889" s="204"/>
      <c r="B889" s="205"/>
      <c r="C889" s="205"/>
      <c r="D889" s="206"/>
      <c r="E889" s="20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</row>
    <row r="890">
      <c r="A890" s="204"/>
      <c r="B890" s="205"/>
      <c r="C890" s="205"/>
      <c r="D890" s="206"/>
      <c r="E890" s="20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</row>
    <row r="891">
      <c r="A891" s="204"/>
      <c r="B891" s="205"/>
      <c r="C891" s="205"/>
      <c r="D891" s="206"/>
      <c r="E891" s="20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</row>
    <row r="892">
      <c r="A892" s="204"/>
      <c r="B892" s="205"/>
      <c r="C892" s="205"/>
      <c r="D892" s="206"/>
      <c r="E892" s="20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</row>
    <row r="893">
      <c r="A893" s="204"/>
      <c r="B893" s="205"/>
      <c r="C893" s="205"/>
      <c r="D893" s="206"/>
      <c r="E893" s="20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</row>
    <row r="894">
      <c r="A894" s="204"/>
      <c r="B894" s="205"/>
      <c r="C894" s="205"/>
      <c r="D894" s="206"/>
      <c r="E894" s="20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</row>
    <row r="895">
      <c r="A895" s="204"/>
      <c r="B895" s="205"/>
      <c r="C895" s="205"/>
      <c r="D895" s="206"/>
      <c r="E895" s="20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</row>
    <row r="896">
      <c r="A896" s="204"/>
      <c r="B896" s="205"/>
      <c r="C896" s="205"/>
      <c r="D896" s="206"/>
      <c r="E896" s="20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</row>
    <row r="897">
      <c r="A897" s="204"/>
      <c r="B897" s="205"/>
      <c r="C897" s="205"/>
      <c r="D897" s="206"/>
      <c r="E897" s="20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</row>
    <row r="898">
      <c r="A898" s="204"/>
      <c r="B898" s="205"/>
      <c r="C898" s="205"/>
      <c r="D898" s="206"/>
      <c r="E898" s="20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</row>
    <row r="899">
      <c r="A899" s="204"/>
      <c r="B899" s="205"/>
      <c r="C899" s="205"/>
      <c r="D899" s="206"/>
      <c r="E899" s="20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</row>
    <row r="900">
      <c r="A900" s="204"/>
      <c r="B900" s="205"/>
      <c r="C900" s="205"/>
      <c r="D900" s="206"/>
      <c r="E900" s="20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</row>
    <row r="901">
      <c r="A901" s="204"/>
      <c r="B901" s="205"/>
      <c r="C901" s="205"/>
      <c r="D901" s="206"/>
      <c r="E901" s="20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</row>
    <row r="902">
      <c r="A902" s="204"/>
      <c r="B902" s="205"/>
      <c r="C902" s="205"/>
      <c r="D902" s="206"/>
      <c r="E902" s="20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</row>
    <row r="903">
      <c r="A903" s="204"/>
      <c r="B903" s="205"/>
      <c r="C903" s="205"/>
      <c r="D903" s="206"/>
      <c r="E903" s="20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</row>
    <row r="904">
      <c r="A904" s="204"/>
      <c r="B904" s="205"/>
      <c r="C904" s="205"/>
      <c r="D904" s="206"/>
      <c r="E904" s="20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</row>
    <row r="905">
      <c r="A905" s="204"/>
      <c r="B905" s="205"/>
      <c r="C905" s="205"/>
      <c r="D905" s="206"/>
      <c r="E905" s="20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</row>
    <row r="906">
      <c r="A906" s="204"/>
      <c r="B906" s="205"/>
      <c r="C906" s="205"/>
      <c r="D906" s="206"/>
      <c r="E906" s="20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</row>
    <row r="907">
      <c r="A907" s="204"/>
      <c r="B907" s="205"/>
      <c r="C907" s="205"/>
      <c r="D907" s="206"/>
      <c r="E907" s="20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</row>
    <row r="908">
      <c r="A908" s="204"/>
      <c r="B908" s="205"/>
      <c r="C908" s="205"/>
      <c r="D908" s="206"/>
      <c r="E908" s="20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</row>
    <row r="909">
      <c r="A909" s="204"/>
      <c r="B909" s="205"/>
      <c r="C909" s="205"/>
      <c r="D909" s="206"/>
      <c r="E909" s="20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</row>
    <row r="910">
      <c r="A910" s="204"/>
      <c r="B910" s="205"/>
      <c r="C910" s="205"/>
      <c r="D910" s="206"/>
      <c r="E910" s="20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</row>
    <row r="911">
      <c r="A911" s="204"/>
      <c r="B911" s="205"/>
      <c r="C911" s="205"/>
      <c r="D911" s="206"/>
      <c r="E911" s="20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</row>
    <row r="912">
      <c r="A912" s="204"/>
      <c r="B912" s="205"/>
      <c r="C912" s="205"/>
      <c r="D912" s="206"/>
      <c r="E912" s="20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</row>
    <row r="913">
      <c r="A913" s="204"/>
      <c r="B913" s="205"/>
      <c r="C913" s="205"/>
      <c r="D913" s="206"/>
      <c r="E913" s="20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</row>
    <row r="914">
      <c r="A914" s="204"/>
      <c r="B914" s="205"/>
      <c r="C914" s="205"/>
      <c r="D914" s="206"/>
      <c r="E914" s="20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</row>
    <row r="915">
      <c r="A915" s="204"/>
      <c r="B915" s="205"/>
      <c r="C915" s="205"/>
      <c r="D915" s="206"/>
      <c r="E915" s="20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</row>
    <row r="916">
      <c r="A916" s="204"/>
      <c r="B916" s="205"/>
      <c r="C916" s="205"/>
      <c r="D916" s="206"/>
      <c r="E916" s="20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</row>
    <row r="917">
      <c r="A917" s="204"/>
      <c r="B917" s="205"/>
      <c r="C917" s="205"/>
      <c r="D917" s="206"/>
      <c r="E917" s="20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</row>
    <row r="918">
      <c r="A918" s="204"/>
      <c r="B918" s="205"/>
      <c r="C918" s="205"/>
      <c r="D918" s="206"/>
      <c r="E918" s="20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</row>
    <row r="919">
      <c r="A919" s="204"/>
      <c r="B919" s="205"/>
      <c r="C919" s="205"/>
      <c r="D919" s="206"/>
      <c r="E919" s="20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</row>
    <row r="920">
      <c r="A920" s="204"/>
      <c r="B920" s="205"/>
      <c r="C920" s="205"/>
      <c r="D920" s="206"/>
      <c r="E920" s="20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</row>
    <row r="921">
      <c r="A921" s="204"/>
      <c r="B921" s="205"/>
      <c r="C921" s="205"/>
      <c r="D921" s="206"/>
      <c r="E921" s="20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</row>
    <row r="922">
      <c r="A922" s="204"/>
      <c r="B922" s="205"/>
      <c r="C922" s="205"/>
      <c r="D922" s="206"/>
      <c r="E922" s="20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</row>
    <row r="923">
      <c r="A923" s="204"/>
      <c r="B923" s="205"/>
      <c r="C923" s="205"/>
      <c r="D923" s="206"/>
      <c r="E923" s="20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</row>
    <row r="924">
      <c r="A924" s="204"/>
      <c r="B924" s="205"/>
      <c r="C924" s="205"/>
      <c r="D924" s="206"/>
      <c r="E924" s="20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</row>
    <row r="925">
      <c r="A925" s="204"/>
      <c r="B925" s="205"/>
      <c r="C925" s="205"/>
      <c r="D925" s="206"/>
      <c r="E925" s="20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</row>
    <row r="926">
      <c r="A926" s="204"/>
      <c r="B926" s="205"/>
      <c r="C926" s="205"/>
      <c r="D926" s="206"/>
      <c r="E926" s="20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</row>
    <row r="927">
      <c r="A927" s="204"/>
      <c r="B927" s="205"/>
      <c r="C927" s="205"/>
      <c r="D927" s="206"/>
      <c r="E927" s="20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</row>
    <row r="928">
      <c r="A928" s="204"/>
      <c r="B928" s="205"/>
      <c r="C928" s="205"/>
      <c r="D928" s="206"/>
      <c r="E928" s="20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</row>
    <row r="929">
      <c r="A929" s="204"/>
      <c r="B929" s="205"/>
      <c r="C929" s="205"/>
      <c r="D929" s="206"/>
      <c r="E929" s="20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</row>
    <row r="930">
      <c r="A930" s="204"/>
      <c r="B930" s="205"/>
      <c r="C930" s="205"/>
      <c r="D930" s="206"/>
      <c r="E930" s="20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</row>
    <row r="931">
      <c r="A931" s="204"/>
      <c r="B931" s="205"/>
      <c r="C931" s="205"/>
      <c r="D931" s="206"/>
      <c r="E931" s="20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</row>
    <row r="932">
      <c r="A932" s="204"/>
      <c r="B932" s="205"/>
      <c r="C932" s="205"/>
      <c r="D932" s="206"/>
      <c r="E932" s="20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</row>
    <row r="933">
      <c r="A933" s="204"/>
      <c r="B933" s="205"/>
      <c r="C933" s="205"/>
      <c r="D933" s="206"/>
      <c r="E933" s="20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</row>
    <row r="934">
      <c r="A934" s="204"/>
      <c r="B934" s="205"/>
      <c r="C934" s="205"/>
      <c r="D934" s="206"/>
      <c r="E934" s="20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</row>
    <row r="935">
      <c r="A935" s="204"/>
      <c r="B935" s="205"/>
      <c r="C935" s="205"/>
      <c r="D935" s="206"/>
      <c r="E935" s="20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</row>
    <row r="936">
      <c r="A936" s="204"/>
      <c r="B936" s="205"/>
      <c r="C936" s="205"/>
      <c r="D936" s="206"/>
      <c r="E936" s="20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</row>
    <row r="937">
      <c r="A937" s="204"/>
      <c r="B937" s="205"/>
      <c r="C937" s="205"/>
      <c r="D937" s="206"/>
      <c r="E937" s="20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</row>
    <row r="938">
      <c r="A938" s="204"/>
      <c r="B938" s="205"/>
      <c r="C938" s="205"/>
      <c r="D938" s="206"/>
      <c r="E938" s="20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</row>
    <row r="939">
      <c r="A939" s="204"/>
      <c r="B939" s="205"/>
      <c r="C939" s="205"/>
      <c r="D939" s="206"/>
      <c r="E939" s="20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</row>
    <row r="940">
      <c r="A940" s="204"/>
      <c r="B940" s="205"/>
      <c r="C940" s="205"/>
      <c r="D940" s="206"/>
      <c r="E940" s="20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</row>
    <row r="941">
      <c r="A941" s="204"/>
      <c r="B941" s="205"/>
      <c r="C941" s="205"/>
      <c r="D941" s="206"/>
      <c r="E941" s="20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</row>
    <row r="942">
      <c r="A942" s="204"/>
      <c r="B942" s="205"/>
      <c r="C942" s="205"/>
      <c r="D942" s="206"/>
      <c r="E942" s="20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</row>
    <row r="943">
      <c r="A943" s="204"/>
      <c r="B943" s="205"/>
      <c r="C943" s="205"/>
      <c r="D943" s="206"/>
      <c r="E943" s="20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</row>
    <row r="944">
      <c r="A944" s="204"/>
      <c r="B944" s="205"/>
      <c r="C944" s="205"/>
      <c r="D944" s="206"/>
      <c r="E944" s="20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</row>
    <row r="945">
      <c r="A945" s="204"/>
      <c r="B945" s="205"/>
      <c r="C945" s="205"/>
      <c r="D945" s="206"/>
      <c r="E945" s="20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</row>
    <row r="946">
      <c r="A946" s="204"/>
      <c r="B946" s="205"/>
      <c r="C946" s="205"/>
      <c r="D946" s="206"/>
      <c r="E946" s="20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</row>
    <row r="947">
      <c r="A947" s="204"/>
      <c r="B947" s="205"/>
      <c r="C947" s="205"/>
      <c r="D947" s="206"/>
      <c r="E947" s="20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</row>
    <row r="948">
      <c r="A948" s="204"/>
      <c r="B948" s="205"/>
      <c r="C948" s="205"/>
      <c r="D948" s="206"/>
      <c r="E948" s="20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</row>
    <row r="949">
      <c r="A949" s="204"/>
      <c r="B949" s="205"/>
      <c r="C949" s="205"/>
      <c r="D949" s="206"/>
      <c r="E949" s="20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</row>
    <row r="950">
      <c r="A950" s="204"/>
      <c r="B950" s="205"/>
      <c r="C950" s="205"/>
      <c r="D950" s="206"/>
      <c r="E950" s="20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</row>
    <row r="951">
      <c r="A951" s="204"/>
      <c r="B951" s="205"/>
      <c r="C951" s="205"/>
      <c r="D951" s="206"/>
      <c r="E951" s="20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</row>
    <row r="952">
      <c r="A952" s="204"/>
      <c r="B952" s="205"/>
      <c r="C952" s="205"/>
      <c r="D952" s="206"/>
      <c r="E952" s="20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</row>
    <row r="953">
      <c r="A953" s="204"/>
      <c r="B953" s="205"/>
      <c r="C953" s="205"/>
      <c r="D953" s="206"/>
      <c r="E953" s="20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</row>
    <row r="954">
      <c r="A954" s="204"/>
      <c r="B954" s="205"/>
      <c r="C954" s="205"/>
      <c r="D954" s="206"/>
      <c r="E954" s="20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</row>
    <row r="955">
      <c r="A955" s="204"/>
      <c r="B955" s="205"/>
      <c r="C955" s="205"/>
      <c r="D955" s="206"/>
      <c r="E955" s="20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</row>
    <row r="956">
      <c r="A956" s="204"/>
      <c r="B956" s="205"/>
      <c r="C956" s="205"/>
      <c r="D956" s="206"/>
      <c r="E956" s="20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</row>
    <row r="957">
      <c r="A957" s="204"/>
      <c r="B957" s="205"/>
      <c r="C957" s="205"/>
      <c r="D957" s="206"/>
      <c r="E957" s="20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</row>
    <row r="958">
      <c r="A958" s="204"/>
      <c r="B958" s="205"/>
      <c r="C958" s="205"/>
      <c r="D958" s="206"/>
      <c r="E958" s="20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</row>
    <row r="959">
      <c r="A959" s="204"/>
      <c r="B959" s="205"/>
      <c r="C959" s="205"/>
      <c r="D959" s="206"/>
      <c r="E959" s="20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</row>
    <row r="960">
      <c r="A960" s="204"/>
      <c r="B960" s="205"/>
      <c r="C960" s="205"/>
      <c r="D960" s="206"/>
      <c r="E960" s="20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</row>
    <row r="961">
      <c r="A961" s="204"/>
      <c r="B961" s="205"/>
      <c r="C961" s="205"/>
      <c r="D961" s="206"/>
      <c r="E961" s="20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</row>
    <row r="962">
      <c r="A962" s="204"/>
      <c r="B962" s="205"/>
      <c r="C962" s="205"/>
      <c r="D962" s="206"/>
      <c r="E962" s="20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</row>
    <row r="963">
      <c r="A963" s="204"/>
      <c r="B963" s="205"/>
      <c r="C963" s="205"/>
      <c r="D963" s="206"/>
      <c r="E963" s="20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</row>
    <row r="964">
      <c r="A964" s="204"/>
      <c r="B964" s="205"/>
      <c r="C964" s="205"/>
      <c r="D964" s="206"/>
      <c r="E964" s="20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</row>
    <row r="965">
      <c r="A965" s="204"/>
      <c r="B965" s="205"/>
      <c r="C965" s="205"/>
      <c r="D965" s="206"/>
      <c r="E965" s="20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</row>
    <row r="966">
      <c r="A966" s="204"/>
      <c r="B966" s="205"/>
      <c r="C966" s="205"/>
      <c r="D966" s="206"/>
      <c r="E966" s="20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</row>
    <row r="967">
      <c r="A967" s="204"/>
      <c r="B967" s="205"/>
      <c r="C967" s="205"/>
      <c r="D967" s="206"/>
      <c r="E967" s="20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</row>
    <row r="968">
      <c r="A968" s="204"/>
      <c r="B968" s="205"/>
      <c r="C968" s="205"/>
      <c r="D968" s="206"/>
      <c r="E968" s="20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</row>
    <row r="969">
      <c r="A969" s="204"/>
      <c r="B969" s="205"/>
      <c r="C969" s="205"/>
      <c r="D969" s="206"/>
      <c r="E969" s="20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</row>
    <row r="970">
      <c r="A970" s="204"/>
      <c r="B970" s="205"/>
      <c r="C970" s="205"/>
      <c r="D970" s="206"/>
      <c r="E970" s="20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</row>
    <row r="971">
      <c r="A971" s="204"/>
      <c r="B971" s="205"/>
      <c r="C971" s="205"/>
      <c r="D971" s="206"/>
      <c r="E971" s="20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</row>
    <row r="972">
      <c r="A972" s="204"/>
      <c r="B972" s="205"/>
      <c r="C972" s="205"/>
      <c r="D972" s="206"/>
      <c r="E972" s="20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</row>
    <row r="973">
      <c r="A973" s="204"/>
      <c r="B973" s="205"/>
      <c r="C973" s="205"/>
      <c r="D973" s="206"/>
      <c r="E973" s="20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</row>
    <row r="974">
      <c r="A974" s="204"/>
      <c r="B974" s="205"/>
      <c r="C974" s="205"/>
      <c r="D974" s="206"/>
      <c r="E974" s="20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</row>
    <row r="975">
      <c r="A975" s="204"/>
      <c r="B975" s="205"/>
      <c r="C975" s="205"/>
      <c r="D975" s="206"/>
      <c r="E975" s="20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</row>
    <row r="976">
      <c r="A976" s="204"/>
      <c r="B976" s="205"/>
      <c r="C976" s="205"/>
      <c r="D976" s="206"/>
      <c r="E976" s="20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</row>
    <row r="977">
      <c r="A977" s="204"/>
      <c r="B977" s="205"/>
      <c r="C977" s="205"/>
      <c r="D977" s="206"/>
      <c r="E977" s="20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</row>
    <row r="978">
      <c r="A978" s="204"/>
      <c r="B978" s="205"/>
      <c r="C978" s="205"/>
      <c r="D978" s="206"/>
      <c r="E978" s="20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</row>
    <row r="979">
      <c r="A979" s="204"/>
      <c r="B979" s="205"/>
      <c r="C979" s="205"/>
      <c r="D979" s="206"/>
      <c r="E979" s="20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</row>
    <row r="980">
      <c r="A980" s="204"/>
      <c r="B980" s="205"/>
      <c r="C980" s="205"/>
      <c r="D980" s="206"/>
      <c r="E980" s="20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</row>
    <row r="981">
      <c r="A981" s="204"/>
      <c r="B981" s="205"/>
      <c r="C981" s="205"/>
      <c r="D981" s="206"/>
      <c r="E981" s="20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</row>
    <row r="982">
      <c r="A982" s="204"/>
      <c r="B982" s="205"/>
      <c r="C982" s="205"/>
      <c r="D982" s="206"/>
      <c r="E982" s="20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</row>
    <row r="983">
      <c r="A983" s="204"/>
      <c r="B983" s="205"/>
      <c r="C983" s="205"/>
      <c r="D983" s="206"/>
      <c r="E983" s="20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</row>
    <row r="984">
      <c r="A984" s="204"/>
      <c r="B984" s="205"/>
      <c r="C984" s="205"/>
      <c r="D984" s="206"/>
      <c r="E984" s="20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</row>
    <row r="985">
      <c r="A985" s="204"/>
      <c r="B985" s="205"/>
      <c r="C985" s="205"/>
      <c r="D985" s="206"/>
      <c r="E985" s="20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</row>
    <row r="986">
      <c r="A986" s="204"/>
      <c r="B986" s="205"/>
      <c r="C986" s="205"/>
      <c r="D986" s="206"/>
      <c r="E986" s="20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</row>
    <row r="987">
      <c r="A987" s="204"/>
      <c r="B987" s="205"/>
      <c r="C987" s="205"/>
      <c r="D987" s="206"/>
      <c r="E987" s="20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</row>
    <row r="988">
      <c r="A988" s="204"/>
      <c r="B988" s="205"/>
      <c r="C988" s="205"/>
      <c r="D988" s="206"/>
      <c r="E988" s="20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</row>
    <row r="989">
      <c r="A989" s="204"/>
      <c r="B989" s="205"/>
      <c r="C989" s="205"/>
      <c r="D989" s="206"/>
      <c r="E989" s="20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</row>
    <row r="990">
      <c r="A990" s="204"/>
      <c r="B990" s="205"/>
      <c r="C990" s="205"/>
      <c r="D990" s="206"/>
      <c r="E990" s="20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</row>
    <row r="991">
      <c r="A991" s="204"/>
      <c r="B991" s="205"/>
      <c r="C991" s="205"/>
      <c r="D991" s="206"/>
      <c r="E991" s="20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</row>
    <row r="992">
      <c r="A992" s="204"/>
      <c r="B992" s="205"/>
      <c r="C992" s="205"/>
      <c r="D992" s="206"/>
      <c r="E992" s="20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</row>
    <row r="993">
      <c r="A993" s="204"/>
      <c r="B993" s="205"/>
      <c r="C993" s="205"/>
      <c r="D993" s="206"/>
      <c r="E993" s="20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</row>
    <row r="994">
      <c r="A994" s="204"/>
      <c r="B994" s="205"/>
      <c r="C994" s="205"/>
      <c r="D994" s="206"/>
      <c r="E994" s="20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</row>
    <row r="995">
      <c r="A995" s="204"/>
      <c r="B995" s="205"/>
      <c r="C995" s="205"/>
      <c r="D995" s="206"/>
      <c r="E995" s="20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</row>
    <row r="996">
      <c r="A996" s="204"/>
      <c r="B996" s="205"/>
      <c r="C996" s="205"/>
      <c r="D996" s="206"/>
      <c r="E996" s="20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  <c r="AA996" s="87"/>
    </row>
    <row r="997">
      <c r="A997" s="204"/>
      <c r="B997" s="205"/>
      <c r="C997" s="205"/>
      <c r="D997" s="206"/>
      <c r="E997" s="20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  <c r="AA997" s="87"/>
    </row>
    <row r="998">
      <c r="A998" s="204"/>
      <c r="B998" s="205"/>
      <c r="C998" s="205"/>
      <c r="D998" s="206"/>
      <c r="E998" s="20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  <c r="AA998" s="87"/>
    </row>
    <row r="999">
      <c r="A999" s="204"/>
      <c r="B999" s="205"/>
      <c r="C999" s="205"/>
      <c r="D999" s="206"/>
      <c r="E999" s="20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  <c r="AA999" s="87"/>
    </row>
    <row r="1000">
      <c r="A1000" s="204"/>
      <c r="B1000" s="205"/>
      <c r="C1000" s="205"/>
      <c r="D1000" s="206"/>
      <c r="E1000" s="207"/>
      <c r="F1000" s="87"/>
      <c r="G1000" s="87"/>
      <c r="H1000" s="87"/>
      <c r="I1000" s="87"/>
      <c r="J1000" s="87"/>
      <c r="K1000" s="87"/>
      <c r="L1000" s="87"/>
      <c r="M1000" s="87"/>
      <c r="N1000" s="87"/>
      <c r="O1000" s="87"/>
      <c r="P1000" s="87"/>
      <c r="Q1000" s="87"/>
      <c r="R1000" s="87"/>
      <c r="S1000" s="87"/>
      <c r="T1000" s="87"/>
      <c r="U1000" s="87"/>
      <c r="V1000" s="87"/>
      <c r="W1000" s="87"/>
      <c r="X1000" s="87"/>
      <c r="Y1000" s="87"/>
      <c r="Z1000" s="87"/>
      <c r="AA1000" s="8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