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4" i="1" l="1"/>
  <c r="K4" i="1"/>
  <c r="I4" i="1"/>
  <c r="M9" i="1" l="1"/>
  <c r="M10" i="1"/>
  <c r="M11" i="1"/>
  <c r="M12" i="1"/>
  <c r="M13" i="1"/>
  <c r="M14" i="1"/>
  <c r="L4" i="1" s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L8" i="1"/>
  <c r="M8" i="1" s="1"/>
  <c r="L29" i="1"/>
  <c r="M29" i="1" s="1"/>
  <c r="L37" i="1"/>
  <c r="M37" i="1" s="1"/>
  <c r="O23" i="1" l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J24" i="1"/>
  <c r="J25" i="1"/>
  <c r="K26" i="1"/>
  <c r="J27" i="1"/>
  <c r="J28" i="1"/>
  <c r="J29" i="1"/>
  <c r="J30" i="1"/>
  <c r="J31" i="1"/>
  <c r="J32" i="1"/>
  <c r="J33" i="1"/>
  <c r="J34" i="1"/>
  <c r="J35" i="1"/>
  <c r="J36" i="1"/>
  <c r="J37" i="1"/>
  <c r="J23" i="1"/>
  <c r="O10" i="1"/>
  <c r="O14" i="1"/>
  <c r="O18" i="1"/>
  <c r="O22" i="1"/>
  <c r="O9" i="1"/>
  <c r="O11" i="1"/>
  <c r="O12" i="1"/>
  <c r="O13" i="1"/>
  <c r="O15" i="1"/>
  <c r="O16" i="1"/>
  <c r="O17" i="1"/>
  <c r="O19" i="1"/>
  <c r="O20" i="1"/>
  <c r="O21" i="1"/>
  <c r="O8" i="1"/>
  <c r="J8" i="1"/>
  <c r="K9" i="1"/>
  <c r="J11" i="1"/>
  <c r="J12" i="1"/>
  <c r="J13" i="1"/>
  <c r="J15" i="1"/>
  <c r="J16" i="1"/>
  <c r="J17" i="1"/>
  <c r="J19" i="1"/>
  <c r="J20" i="1"/>
  <c r="J21" i="1"/>
  <c r="J10" i="1"/>
  <c r="J14" i="1"/>
  <c r="J4" i="1" s="1"/>
  <c r="J18" i="1"/>
  <c r="J22" i="1"/>
  <c r="J26" i="1" l="1"/>
  <c r="K34" i="1"/>
  <c r="K30" i="1"/>
  <c r="K37" i="1"/>
  <c r="K33" i="1"/>
  <c r="K29" i="1"/>
  <c r="K25" i="1"/>
  <c r="K36" i="1"/>
  <c r="K32" i="1"/>
  <c r="K28" i="1"/>
  <c r="K24" i="1"/>
  <c r="K35" i="1"/>
  <c r="K31" i="1"/>
  <c r="K27" i="1"/>
  <c r="K23" i="1"/>
  <c r="J9" i="1"/>
  <c r="K21" i="1"/>
  <c r="K17" i="1"/>
  <c r="K20" i="1"/>
  <c r="K16" i="1"/>
  <c r="K12" i="1"/>
  <c r="K19" i="1"/>
  <c r="K15" i="1"/>
  <c r="K11" i="1"/>
  <c r="K22" i="1"/>
  <c r="K18" i="1"/>
  <c r="K14" i="1"/>
  <c r="K10" i="1"/>
  <c r="K13" i="1"/>
  <c r="K8" i="1"/>
</calcChain>
</file>

<file path=xl/sharedStrings.xml><?xml version="1.0" encoding="utf-8"?>
<sst xmlns="http://schemas.openxmlformats.org/spreadsheetml/2006/main" count="79" uniqueCount="45">
  <si>
    <t>Inventory Management System</t>
  </si>
  <si>
    <t>electric</t>
  </si>
  <si>
    <t>Hing liver</t>
  </si>
  <si>
    <t>Roller arm</t>
  </si>
  <si>
    <t>Spring rod</t>
  </si>
  <si>
    <t>Steel roller</t>
  </si>
  <si>
    <t>Volt meter</t>
  </si>
  <si>
    <t>Amp meter</t>
  </si>
  <si>
    <t>Power factor</t>
  </si>
  <si>
    <t>Push button</t>
  </si>
  <si>
    <t>Revolving light</t>
  </si>
  <si>
    <t>Flash light</t>
  </si>
  <si>
    <t>Photo sensor</t>
  </si>
  <si>
    <t>HRC fuse</t>
  </si>
  <si>
    <t>Multi meter</t>
  </si>
  <si>
    <t>Circuit breaker</t>
  </si>
  <si>
    <t>Current transformur</t>
  </si>
  <si>
    <t>Motor starter</t>
  </si>
  <si>
    <t>Protection relay</t>
  </si>
  <si>
    <t>Gas burner</t>
  </si>
  <si>
    <t>Terminal</t>
  </si>
  <si>
    <t>Motor siren</t>
  </si>
  <si>
    <t>Energy analayzer</t>
  </si>
  <si>
    <t>Energy meter</t>
  </si>
  <si>
    <t xml:space="preserve">Terminal block </t>
  </si>
  <si>
    <t>Overload relay</t>
  </si>
  <si>
    <t>Selector switch</t>
  </si>
  <si>
    <t>Magnetic contactor</t>
  </si>
  <si>
    <t>Auxiliary block</t>
  </si>
  <si>
    <t>Timer switch</t>
  </si>
  <si>
    <t>Alarm switch</t>
  </si>
  <si>
    <t>ITEM ID</t>
  </si>
  <si>
    <t>ITEM NAME</t>
  </si>
  <si>
    <t>STOCK STOCK</t>
  </si>
  <si>
    <t>RETAIL PRICE</t>
  </si>
  <si>
    <t>SELLING PRICE</t>
  </si>
  <si>
    <t>PROFIT</t>
  </si>
  <si>
    <t>SEARCH HERE</t>
  </si>
  <si>
    <t>S NO.</t>
  </si>
  <si>
    <t>CATEGORY</t>
  </si>
  <si>
    <t>STOCK QUANTITY</t>
  </si>
  <si>
    <t>STOCK STATUS</t>
  </si>
  <si>
    <t>REORDER NEENDED</t>
  </si>
  <si>
    <t>SELLING PRIE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</si>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</sst>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i/>
      <u val="double"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42"/>
  <sheetViews>
    <sheetView tabSelected="1" zoomScale="64" zoomScaleNormal="64" workbookViewId="0">
      <selection activeCell="D16" sqref="D16"/>
    </sheetView>
  </sheetViews>
  <sheetFormatPr defaultRowHeight="15" x14ac:dyDescent="0.25"/>
  <cols>
    <col min="5" max="5" width="6.42578125" bestFit="1" customWidth="1"/>
    <col min="6" max="6" width="8.42578125" bestFit="1" customWidth="1"/>
    <col min="7" max="7" width="19" bestFit="1" customWidth="1"/>
    <col min="8" max="8" width="11.28515625" bestFit="1" customWidth="1"/>
    <col min="9" max="9" width="18.140625" bestFit="1" customWidth="1"/>
    <col min="10" max="10" width="15.42578125" bestFit="1" customWidth="1"/>
    <col min="11" max="11" width="20.42578125" bestFit="1" customWidth="1"/>
    <col min="12" max="12" width="13.7109375" bestFit="1" customWidth="1"/>
    <col min="13" max="13" width="13.85546875" bestFit="1" customWidth="1"/>
    <col min="14" max="14" width="7.85546875" bestFit="1" customWidth="1"/>
    <col min="15" max="15" width="14.28515625" bestFit="1" customWidth="1"/>
    <col min="16" max="16" width="16.42578125" bestFit="1" customWidth="1"/>
    <col min="17" max="17" width="11.5703125" bestFit="1" customWidth="1"/>
  </cols>
  <sheetData>
    <row r="1" spans="5:16" ht="15.75" thickBot="1" x14ac:dyDescent="0.3"/>
    <row r="2" spans="5:16" ht="19.5" thickBot="1" x14ac:dyDescent="0.35">
      <c r="H2" s="22" t="s">
        <v>37</v>
      </c>
      <c r="I2" s="23"/>
      <c r="J2" s="23"/>
      <c r="K2" s="23"/>
      <c r="L2" s="23"/>
      <c r="M2" s="24"/>
    </row>
    <row r="3" spans="5:16" x14ac:dyDescent="0.25">
      <c r="H3" s="19" t="s">
        <v>31</v>
      </c>
      <c r="I3" s="20" t="s">
        <v>32</v>
      </c>
      <c r="J3" s="20" t="s">
        <v>33</v>
      </c>
      <c r="K3" s="20" t="s">
        <v>34</v>
      </c>
      <c r="L3" s="20" t="s">
        <v>35</v>
      </c>
      <c r="M3" s="21" t="s">
        <v>36</v>
      </c>
    </row>
    <row r="4" spans="5:16" ht="15.75" thickBot="1" x14ac:dyDescent="0.3">
      <c r="H4" s="12"/>
      <c r="I4" s="13" t="str">
        <f>IFERROR(VLOOKUP(H4,F7:O37,2,0),"  ")</f>
        <v xml:space="preserve">  </v>
      </c>
      <c r="J4" s="13" t="str">
        <f>IFERROR(VLOOKUP(H4,F7:O37,5,0)," ")</f>
        <v xml:space="preserve"> </v>
      </c>
      <c r="K4" s="13" t="str">
        <f>IFERROR(VLOOKUP(H4,F7:O37,7,0),"")</f>
        <v/>
      </c>
      <c r="L4" s="13" t="str">
        <f>IFERROR(VLOOKUP(H4,F7:O37,8,0),"")</f>
        <v/>
      </c>
      <c r="M4" s="14" t="str">
        <f>IFERROR(VLOOKUP(H4,F7:O37,9,0),"  ")</f>
        <v xml:space="preserve">  </v>
      </c>
    </row>
    <row r="5" spans="5:16" ht="15.75" thickBot="1" x14ac:dyDescent="0.3"/>
    <row r="6" spans="5:16" ht="23.25" x14ac:dyDescent="0.35">
      <c r="E6" s="4" t="s">
        <v>0</v>
      </c>
      <c r="F6" s="5"/>
      <c r="G6" s="5"/>
      <c r="H6" s="5"/>
      <c r="I6" s="5"/>
      <c r="J6" s="5"/>
      <c r="K6" s="5"/>
      <c r="L6" s="5"/>
      <c r="M6" s="5"/>
      <c r="N6" s="5"/>
      <c r="O6" s="6"/>
    </row>
    <row r="7" spans="5:16" ht="15.75" x14ac:dyDescent="0.25">
      <c r="E7" s="15" t="s">
        <v>38</v>
      </c>
      <c r="F7" s="16" t="s">
        <v>31</v>
      </c>
      <c r="G7" s="16" t="s">
        <v>32</v>
      </c>
      <c r="H7" s="16" t="s">
        <v>39</v>
      </c>
      <c r="I7" s="16" t="s">
        <v>40</v>
      </c>
      <c r="J7" s="16" t="s">
        <v>41</v>
      </c>
      <c r="K7" s="17" t="s">
        <v>42</v>
      </c>
      <c r="L7" s="16" t="s">
        <v>34</v>
      </c>
      <c r="M7" s="16" t="s">
        <v>43</v>
      </c>
      <c r="N7" s="16" t="s">
        <v>36</v>
      </c>
      <c r="O7" s="18" t="s">
        <v>44</v>
      </c>
    </row>
    <row r="8" spans="5:16" x14ac:dyDescent="0.25">
      <c r="E8" s="7">
        <v>1</v>
      </c>
      <c r="F8" s="3">
        <v>5001</v>
      </c>
      <c r="G8" s="3" t="s">
        <v>2</v>
      </c>
      <c r="H8" s="3" t="s">
        <v>1</v>
      </c>
      <c r="I8" s="3">
        <v>668</v>
      </c>
      <c r="J8" s="3" t="str">
        <f t="shared" ref="J8:J22" si="0">IF(I8&lt;200,"Low Stock",IF(I8&lt;=700,"Sufficient Stock","overstocked"))</f>
        <v>Sufficient Stock</v>
      </c>
      <c r="K8" s="3" t="str">
        <f t="shared" ref="K8:K22" si="1">IF(I8&lt;250,"yes","no")</f>
        <v>no</v>
      </c>
      <c r="L8" s="3">
        <f>500</f>
        <v>500</v>
      </c>
      <c r="M8" s="3">
        <f>L8+150</f>
        <v>650</v>
      </c>
      <c r="N8" s="3">
        <v>145</v>
      </c>
      <c r="O8" s="8">
        <f t="shared" ref="O8:O37" si="2">L8*I8</f>
        <v>334000</v>
      </c>
    </row>
    <row r="9" spans="5:16" x14ac:dyDescent="0.25">
      <c r="E9" s="7">
        <v>2</v>
      </c>
      <c r="F9" s="3">
        <v>5002</v>
      </c>
      <c r="G9" s="3" t="s">
        <v>3</v>
      </c>
      <c r="H9" s="3" t="s">
        <v>1</v>
      </c>
      <c r="I9" s="3">
        <v>526</v>
      </c>
      <c r="J9" s="3" t="str">
        <f t="shared" si="0"/>
        <v>Sufficient Stock</v>
      </c>
      <c r="K9" s="3" t="str">
        <f t="shared" si="1"/>
        <v>no</v>
      </c>
      <c r="L9" s="3">
        <v>700</v>
      </c>
      <c r="M9" s="3">
        <f t="shared" ref="M9:M37" si="3">L9+150</f>
        <v>850</v>
      </c>
      <c r="N9" s="3">
        <v>118</v>
      </c>
      <c r="O9" s="8">
        <f t="shared" si="2"/>
        <v>368200</v>
      </c>
    </row>
    <row r="10" spans="5:16" x14ac:dyDescent="0.25">
      <c r="E10" s="7">
        <v>3</v>
      </c>
      <c r="F10" s="3">
        <v>5003</v>
      </c>
      <c r="G10" s="3" t="s">
        <v>4</v>
      </c>
      <c r="H10" s="3" t="s">
        <v>1</v>
      </c>
      <c r="I10" s="3">
        <v>228</v>
      </c>
      <c r="J10" s="3" t="str">
        <f t="shared" si="0"/>
        <v>Sufficient Stock</v>
      </c>
      <c r="K10" s="3" t="str">
        <f t="shared" si="1"/>
        <v>yes</v>
      </c>
      <c r="L10" s="3">
        <v>400</v>
      </c>
      <c r="M10" s="3">
        <f t="shared" si="3"/>
        <v>550</v>
      </c>
      <c r="N10" s="3">
        <v>132</v>
      </c>
      <c r="O10" s="8">
        <f t="shared" si="2"/>
        <v>91200</v>
      </c>
    </row>
    <row r="11" spans="5:16" x14ac:dyDescent="0.25">
      <c r="E11" s="7">
        <v>4</v>
      </c>
      <c r="F11" s="3">
        <v>5004</v>
      </c>
      <c r="G11" s="3" t="s">
        <v>5</v>
      </c>
      <c r="H11" s="3" t="s">
        <v>1</v>
      </c>
      <c r="I11" s="3">
        <v>600</v>
      </c>
      <c r="J11" s="3" t="str">
        <f t="shared" si="0"/>
        <v>Sufficient Stock</v>
      </c>
      <c r="K11" s="3" t="str">
        <f t="shared" si="1"/>
        <v>no</v>
      </c>
      <c r="L11" s="3">
        <v>600</v>
      </c>
      <c r="M11" s="3">
        <f t="shared" si="3"/>
        <v>750</v>
      </c>
      <c r="N11" s="3">
        <v>122</v>
      </c>
      <c r="O11" s="8">
        <f t="shared" si="2"/>
        <v>360000</v>
      </c>
    </row>
    <row r="12" spans="5:16" ht="15.75" x14ac:dyDescent="0.25">
      <c r="E12" s="7">
        <v>5</v>
      </c>
      <c r="F12" s="3">
        <v>5005</v>
      </c>
      <c r="G12" s="3" t="s">
        <v>6</v>
      </c>
      <c r="H12" s="3" t="s">
        <v>1</v>
      </c>
      <c r="I12" s="3">
        <v>875</v>
      </c>
      <c r="J12" s="3" t="str">
        <f t="shared" si="0"/>
        <v>overstocked</v>
      </c>
      <c r="K12" s="3" t="str">
        <f t="shared" si="1"/>
        <v>no</v>
      </c>
      <c r="L12" s="3">
        <v>550</v>
      </c>
      <c r="M12" s="3">
        <f t="shared" si="3"/>
        <v>700</v>
      </c>
      <c r="N12" s="3">
        <v>119</v>
      </c>
      <c r="O12" s="8">
        <f t="shared" si="2"/>
        <v>481250</v>
      </c>
      <c r="P12" s="1"/>
    </row>
    <row r="13" spans="5:16" x14ac:dyDescent="0.25">
      <c r="E13" s="7">
        <v>6</v>
      </c>
      <c r="F13" s="3">
        <v>5006</v>
      </c>
      <c r="G13" s="3" t="s">
        <v>7</v>
      </c>
      <c r="H13" s="3" t="s">
        <v>1</v>
      </c>
      <c r="I13" s="3">
        <v>750</v>
      </c>
      <c r="J13" s="3" t="str">
        <f t="shared" si="0"/>
        <v>overstocked</v>
      </c>
      <c r="K13" s="3" t="str">
        <f t="shared" si="1"/>
        <v>no</v>
      </c>
      <c r="L13" s="3">
        <v>650</v>
      </c>
      <c r="M13" s="3">
        <f t="shared" si="3"/>
        <v>800</v>
      </c>
      <c r="N13" s="3">
        <v>137</v>
      </c>
      <c r="O13" s="8">
        <f t="shared" si="2"/>
        <v>487500</v>
      </c>
      <c r="P13" s="2"/>
    </row>
    <row r="14" spans="5:16" x14ac:dyDescent="0.25">
      <c r="E14" s="7">
        <v>7</v>
      </c>
      <c r="F14" s="3">
        <v>5007</v>
      </c>
      <c r="G14" s="3" t="s">
        <v>8</v>
      </c>
      <c r="H14" s="3" t="s">
        <v>1</v>
      </c>
      <c r="I14" s="3">
        <v>218</v>
      </c>
      <c r="J14" s="3" t="str">
        <f t="shared" si="0"/>
        <v>Sufficient Stock</v>
      </c>
      <c r="K14" s="3" t="str">
        <f t="shared" si="1"/>
        <v>yes</v>
      </c>
      <c r="L14" s="3">
        <v>450</v>
      </c>
      <c r="M14" s="3">
        <f t="shared" si="3"/>
        <v>600</v>
      </c>
      <c r="N14" s="3">
        <v>109</v>
      </c>
      <c r="O14" s="8">
        <f t="shared" si="2"/>
        <v>98100</v>
      </c>
      <c r="P14" s="2"/>
    </row>
    <row r="15" spans="5:16" x14ac:dyDescent="0.25">
      <c r="E15" s="7">
        <v>8</v>
      </c>
      <c r="F15" s="3">
        <v>5008</v>
      </c>
      <c r="G15" s="3" t="s">
        <v>9</v>
      </c>
      <c r="H15" s="3" t="s">
        <v>1</v>
      </c>
      <c r="I15" s="3">
        <v>54</v>
      </c>
      <c r="J15" s="3" t="str">
        <f t="shared" si="0"/>
        <v>Low Stock</v>
      </c>
      <c r="K15" s="3" t="str">
        <f t="shared" si="1"/>
        <v>yes</v>
      </c>
      <c r="L15" s="3">
        <v>850</v>
      </c>
      <c r="M15" s="3">
        <f t="shared" si="3"/>
        <v>1000</v>
      </c>
      <c r="N15" s="3">
        <v>148</v>
      </c>
      <c r="O15" s="8">
        <f t="shared" si="2"/>
        <v>45900</v>
      </c>
      <c r="P15" s="2"/>
    </row>
    <row r="16" spans="5:16" x14ac:dyDescent="0.25">
      <c r="E16" s="7">
        <v>9</v>
      </c>
      <c r="F16" s="3">
        <v>5009</v>
      </c>
      <c r="G16" s="3" t="s">
        <v>10</v>
      </c>
      <c r="H16" s="3" t="s">
        <v>1</v>
      </c>
      <c r="I16" s="3">
        <v>376</v>
      </c>
      <c r="J16" s="3" t="str">
        <f t="shared" si="0"/>
        <v>Sufficient Stock</v>
      </c>
      <c r="K16" s="3" t="str">
        <f t="shared" si="1"/>
        <v>no</v>
      </c>
      <c r="L16" s="3">
        <v>350</v>
      </c>
      <c r="M16" s="3">
        <f t="shared" si="3"/>
        <v>500</v>
      </c>
      <c r="N16" s="3">
        <v>132</v>
      </c>
      <c r="O16" s="8">
        <f t="shared" si="2"/>
        <v>131600</v>
      </c>
      <c r="P16" s="2"/>
    </row>
    <row r="17" spans="5:16" x14ac:dyDescent="0.25">
      <c r="E17" s="7">
        <v>10</v>
      </c>
      <c r="F17" s="3">
        <v>5010</v>
      </c>
      <c r="G17" s="3" t="s">
        <v>11</v>
      </c>
      <c r="H17" s="3" t="s">
        <v>1</v>
      </c>
      <c r="I17" s="3">
        <v>775</v>
      </c>
      <c r="J17" s="3" t="str">
        <f t="shared" si="0"/>
        <v>overstocked</v>
      </c>
      <c r="K17" s="3" t="str">
        <f t="shared" si="1"/>
        <v>no</v>
      </c>
      <c r="L17" s="3">
        <v>200</v>
      </c>
      <c r="M17" s="3">
        <f t="shared" si="3"/>
        <v>350</v>
      </c>
      <c r="N17" s="3">
        <v>108</v>
      </c>
      <c r="O17" s="8">
        <f t="shared" si="2"/>
        <v>155000</v>
      </c>
      <c r="P17" s="2"/>
    </row>
    <row r="18" spans="5:16" x14ac:dyDescent="0.25">
      <c r="E18" s="7">
        <v>11</v>
      </c>
      <c r="F18" s="3">
        <v>5011</v>
      </c>
      <c r="G18" s="3" t="s">
        <v>12</v>
      </c>
      <c r="H18" s="3" t="s">
        <v>1</v>
      </c>
      <c r="I18" s="3">
        <v>479</v>
      </c>
      <c r="J18" s="3" t="str">
        <f t="shared" si="0"/>
        <v>Sufficient Stock</v>
      </c>
      <c r="K18" s="3" t="str">
        <f t="shared" si="1"/>
        <v>no</v>
      </c>
      <c r="L18" s="3">
        <v>600</v>
      </c>
      <c r="M18" s="3">
        <f t="shared" si="3"/>
        <v>750</v>
      </c>
      <c r="N18" s="3">
        <v>126</v>
      </c>
      <c r="O18" s="8">
        <f t="shared" si="2"/>
        <v>287400</v>
      </c>
      <c r="P18" s="2"/>
    </row>
    <row r="19" spans="5:16" x14ac:dyDescent="0.25">
      <c r="E19" s="7">
        <v>12</v>
      </c>
      <c r="F19" s="3">
        <v>5012</v>
      </c>
      <c r="G19" s="3" t="s">
        <v>13</v>
      </c>
      <c r="H19" s="3" t="s">
        <v>1</v>
      </c>
      <c r="I19" s="3">
        <v>242</v>
      </c>
      <c r="J19" s="3" t="str">
        <f t="shared" si="0"/>
        <v>Sufficient Stock</v>
      </c>
      <c r="K19" s="3" t="str">
        <f t="shared" si="1"/>
        <v>yes</v>
      </c>
      <c r="L19" s="3">
        <v>800</v>
      </c>
      <c r="M19" s="3">
        <f t="shared" si="3"/>
        <v>950</v>
      </c>
      <c r="N19" s="3">
        <v>146</v>
      </c>
      <c r="O19" s="8">
        <f t="shared" si="2"/>
        <v>193600</v>
      </c>
      <c r="P19" s="2"/>
    </row>
    <row r="20" spans="5:16" x14ac:dyDescent="0.25">
      <c r="E20" s="7">
        <v>13</v>
      </c>
      <c r="F20" s="3">
        <v>5013</v>
      </c>
      <c r="G20" s="3" t="s">
        <v>14</v>
      </c>
      <c r="H20" s="3" t="s">
        <v>1</v>
      </c>
      <c r="I20" s="3">
        <v>774</v>
      </c>
      <c r="J20" s="3" t="str">
        <f t="shared" si="0"/>
        <v>overstocked</v>
      </c>
      <c r="K20" s="3" t="str">
        <f t="shared" si="1"/>
        <v>no</v>
      </c>
      <c r="L20" s="3">
        <v>950</v>
      </c>
      <c r="M20" s="3">
        <f t="shared" si="3"/>
        <v>1100</v>
      </c>
      <c r="N20" s="3">
        <v>110</v>
      </c>
      <c r="O20" s="8">
        <f t="shared" si="2"/>
        <v>735300</v>
      </c>
      <c r="P20" s="2"/>
    </row>
    <row r="21" spans="5:16" x14ac:dyDescent="0.25">
      <c r="E21" s="7">
        <v>14</v>
      </c>
      <c r="F21" s="3">
        <v>5014</v>
      </c>
      <c r="G21" s="3" t="s">
        <v>15</v>
      </c>
      <c r="H21" s="3" t="s">
        <v>1</v>
      </c>
      <c r="I21" s="3">
        <v>319</v>
      </c>
      <c r="J21" s="3" t="str">
        <f t="shared" si="0"/>
        <v>Sufficient Stock</v>
      </c>
      <c r="K21" s="3" t="str">
        <f t="shared" si="1"/>
        <v>no</v>
      </c>
      <c r="L21" s="3">
        <v>750</v>
      </c>
      <c r="M21" s="3">
        <f t="shared" si="3"/>
        <v>900</v>
      </c>
      <c r="N21" s="3">
        <v>132</v>
      </c>
      <c r="O21" s="8">
        <f t="shared" si="2"/>
        <v>239250</v>
      </c>
      <c r="P21" s="2"/>
    </row>
    <row r="22" spans="5:16" x14ac:dyDescent="0.25">
      <c r="E22" s="7">
        <v>15</v>
      </c>
      <c r="F22" s="3">
        <v>5015</v>
      </c>
      <c r="G22" s="3" t="s">
        <v>16</v>
      </c>
      <c r="H22" s="3" t="s">
        <v>1</v>
      </c>
      <c r="I22" s="3">
        <v>556</v>
      </c>
      <c r="J22" s="3" t="str">
        <f t="shared" si="0"/>
        <v>Sufficient Stock</v>
      </c>
      <c r="K22" s="3" t="str">
        <f t="shared" si="1"/>
        <v>no</v>
      </c>
      <c r="L22" s="3">
        <v>1000</v>
      </c>
      <c r="M22" s="3">
        <f t="shared" si="3"/>
        <v>1150</v>
      </c>
      <c r="N22" s="3">
        <v>132</v>
      </c>
      <c r="O22" s="8">
        <f t="shared" si="2"/>
        <v>556000</v>
      </c>
      <c r="P22" s="2"/>
    </row>
    <row r="23" spans="5:16" x14ac:dyDescent="0.25">
      <c r="E23" s="7">
        <v>16</v>
      </c>
      <c r="F23" s="3">
        <v>5016</v>
      </c>
      <c r="G23" s="3" t="s">
        <v>17</v>
      </c>
      <c r="H23" s="3" t="s">
        <v>1</v>
      </c>
      <c r="I23" s="3">
        <v>44</v>
      </c>
      <c r="J23" s="3" t="str">
        <f t="shared" ref="J23:J37" si="4">IF(I23&lt;200,"Low Stock",IF(I23&lt;=700,"Sufficient Stock","overstocked"))</f>
        <v>Low Stock</v>
      </c>
      <c r="K23" s="3" t="str">
        <f t="shared" ref="K23:K37" si="5">IF(I23&lt;250,"yes","no")</f>
        <v>yes</v>
      </c>
      <c r="L23" s="3">
        <v>950</v>
      </c>
      <c r="M23" s="3">
        <f t="shared" si="3"/>
        <v>1100</v>
      </c>
      <c r="N23" s="3">
        <v>133</v>
      </c>
      <c r="O23" s="8">
        <f t="shared" si="2"/>
        <v>41800</v>
      </c>
      <c r="P23" s="2"/>
    </row>
    <row r="24" spans="5:16" x14ac:dyDescent="0.25">
      <c r="E24" s="7">
        <v>17</v>
      </c>
      <c r="F24" s="3">
        <v>5017</v>
      </c>
      <c r="G24" s="3" t="s">
        <v>18</v>
      </c>
      <c r="H24" s="3" t="s">
        <v>1</v>
      </c>
      <c r="I24" s="3">
        <v>141</v>
      </c>
      <c r="J24" s="3" t="str">
        <f t="shared" si="4"/>
        <v>Low Stock</v>
      </c>
      <c r="K24" s="3" t="str">
        <f t="shared" si="5"/>
        <v>yes</v>
      </c>
      <c r="L24" s="3">
        <v>1250</v>
      </c>
      <c r="M24" s="3">
        <f t="shared" si="3"/>
        <v>1400</v>
      </c>
      <c r="N24" s="3">
        <v>138</v>
      </c>
      <c r="O24" s="8">
        <f t="shared" si="2"/>
        <v>176250</v>
      </c>
      <c r="P24" s="2"/>
    </row>
    <row r="25" spans="5:16" x14ac:dyDescent="0.25">
      <c r="E25" s="7">
        <v>18</v>
      </c>
      <c r="F25" s="3">
        <v>5018</v>
      </c>
      <c r="G25" s="3" t="s">
        <v>19</v>
      </c>
      <c r="H25" s="3" t="s">
        <v>1</v>
      </c>
      <c r="I25" s="3">
        <v>90</v>
      </c>
      <c r="J25" s="3" t="str">
        <f t="shared" si="4"/>
        <v>Low Stock</v>
      </c>
      <c r="K25" s="3" t="str">
        <f t="shared" si="5"/>
        <v>yes</v>
      </c>
      <c r="L25" s="3">
        <v>1300</v>
      </c>
      <c r="M25" s="3">
        <f t="shared" si="3"/>
        <v>1450</v>
      </c>
      <c r="N25" s="3">
        <v>150</v>
      </c>
      <c r="O25" s="8">
        <f t="shared" si="2"/>
        <v>117000</v>
      </c>
      <c r="P25" s="2"/>
    </row>
    <row r="26" spans="5:16" x14ac:dyDescent="0.25">
      <c r="E26" s="7">
        <v>19</v>
      </c>
      <c r="F26" s="3">
        <v>5019</v>
      </c>
      <c r="G26" s="3" t="s">
        <v>20</v>
      </c>
      <c r="H26" s="3" t="s">
        <v>1</v>
      </c>
      <c r="I26" s="3">
        <v>823</v>
      </c>
      <c r="J26" s="3" t="str">
        <f t="shared" si="4"/>
        <v>overstocked</v>
      </c>
      <c r="K26" s="3" t="str">
        <f t="shared" si="5"/>
        <v>no</v>
      </c>
      <c r="L26" s="3">
        <v>800</v>
      </c>
      <c r="M26" s="3">
        <f t="shared" si="3"/>
        <v>950</v>
      </c>
      <c r="N26" s="3">
        <v>142</v>
      </c>
      <c r="O26" s="8">
        <f t="shared" si="2"/>
        <v>658400</v>
      </c>
      <c r="P26" s="2"/>
    </row>
    <row r="27" spans="5:16" x14ac:dyDescent="0.25">
      <c r="E27" s="7">
        <v>20</v>
      </c>
      <c r="F27" s="3">
        <v>5020</v>
      </c>
      <c r="G27" s="3" t="s">
        <v>21</v>
      </c>
      <c r="H27" s="3" t="s">
        <v>1</v>
      </c>
      <c r="I27" s="3">
        <v>3</v>
      </c>
      <c r="J27" s="3" t="str">
        <f t="shared" si="4"/>
        <v>Low Stock</v>
      </c>
      <c r="K27" s="3" t="str">
        <f t="shared" si="5"/>
        <v>yes</v>
      </c>
      <c r="L27" s="3">
        <v>900</v>
      </c>
      <c r="M27" s="3">
        <f t="shared" si="3"/>
        <v>1050</v>
      </c>
      <c r="N27" s="3">
        <v>119</v>
      </c>
      <c r="O27" s="8">
        <f t="shared" si="2"/>
        <v>2700</v>
      </c>
      <c r="P27" s="2"/>
    </row>
    <row r="28" spans="5:16" x14ac:dyDescent="0.25">
      <c r="E28" s="7">
        <v>21</v>
      </c>
      <c r="F28" s="3">
        <v>5021</v>
      </c>
      <c r="G28" s="3" t="s">
        <v>22</v>
      </c>
      <c r="H28" s="3" t="s">
        <v>1</v>
      </c>
      <c r="I28" s="3">
        <v>339</v>
      </c>
      <c r="J28" s="3" t="str">
        <f t="shared" si="4"/>
        <v>Sufficient Stock</v>
      </c>
      <c r="K28" s="3" t="str">
        <f t="shared" si="5"/>
        <v>no</v>
      </c>
      <c r="L28" s="3">
        <v>2500</v>
      </c>
      <c r="M28" s="3">
        <f t="shared" si="3"/>
        <v>2650</v>
      </c>
      <c r="N28" s="3">
        <v>143</v>
      </c>
      <c r="O28" s="8">
        <f t="shared" si="2"/>
        <v>847500</v>
      </c>
      <c r="P28" s="2"/>
    </row>
    <row r="29" spans="5:16" x14ac:dyDescent="0.25">
      <c r="E29" s="7">
        <v>22</v>
      </c>
      <c r="F29" s="3">
        <v>5022</v>
      </c>
      <c r="G29" s="3" t="s">
        <v>23</v>
      </c>
      <c r="H29" s="3" t="s">
        <v>1</v>
      </c>
      <c r="I29" s="3">
        <v>696</v>
      </c>
      <c r="J29" s="3" t="str">
        <f t="shared" si="4"/>
        <v>Sufficient Stock</v>
      </c>
      <c r="K29" s="3" t="str">
        <f t="shared" si="5"/>
        <v>no</v>
      </c>
      <c r="L29" s="3">
        <f>500</f>
        <v>500</v>
      </c>
      <c r="M29" s="3">
        <f t="shared" si="3"/>
        <v>650</v>
      </c>
      <c r="N29" s="3">
        <v>148</v>
      </c>
      <c r="O29" s="8">
        <f t="shared" si="2"/>
        <v>348000</v>
      </c>
      <c r="P29" s="2"/>
    </row>
    <row r="30" spans="5:16" x14ac:dyDescent="0.25">
      <c r="E30" s="7">
        <v>23</v>
      </c>
      <c r="F30" s="3">
        <v>5023</v>
      </c>
      <c r="G30" s="3" t="s">
        <v>24</v>
      </c>
      <c r="H30" s="3" t="s">
        <v>1</v>
      </c>
      <c r="I30" s="3">
        <v>482</v>
      </c>
      <c r="J30" s="3" t="str">
        <f t="shared" si="4"/>
        <v>Sufficient Stock</v>
      </c>
      <c r="K30" s="3" t="str">
        <f t="shared" si="5"/>
        <v>no</v>
      </c>
      <c r="L30" s="3">
        <v>300</v>
      </c>
      <c r="M30" s="3">
        <f t="shared" si="3"/>
        <v>450</v>
      </c>
      <c r="N30" s="3">
        <v>110</v>
      </c>
      <c r="O30" s="8">
        <f t="shared" si="2"/>
        <v>144600</v>
      </c>
      <c r="P30" s="2"/>
    </row>
    <row r="31" spans="5:16" x14ac:dyDescent="0.25">
      <c r="E31" s="7">
        <v>24</v>
      </c>
      <c r="F31" s="3">
        <v>5024</v>
      </c>
      <c r="G31" s="3" t="s">
        <v>25</v>
      </c>
      <c r="H31" s="3" t="s">
        <v>1</v>
      </c>
      <c r="I31" s="3">
        <v>44</v>
      </c>
      <c r="J31" s="3" t="str">
        <f t="shared" si="4"/>
        <v>Low Stock</v>
      </c>
      <c r="K31" s="3" t="str">
        <f t="shared" si="5"/>
        <v>yes</v>
      </c>
      <c r="L31" s="3">
        <v>2300</v>
      </c>
      <c r="M31" s="3">
        <f t="shared" si="3"/>
        <v>2450</v>
      </c>
      <c r="N31" s="3">
        <v>123</v>
      </c>
      <c r="O31" s="8">
        <f t="shared" si="2"/>
        <v>101200</v>
      </c>
      <c r="P31" s="2"/>
    </row>
    <row r="32" spans="5:16" x14ac:dyDescent="0.25">
      <c r="E32" s="7">
        <v>25</v>
      </c>
      <c r="F32" s="3">
        <v>5025</v>
      </c>
      <c r="G32" s="3" t="s">
        <v>26</v>
      </c>
      <c r="H32" s="3" t="s">
        <v>1</v>
      </c>
      <c r="I32" s="3">
        <v>497</v>
      </c>
      <c r="J32" s="3" t="str">
        <f t="shared" si="4"/>
        <v>Sufficient Stock</v>
      </c>
      <c r="K32" s="3" t="str">
        <f t="shared" si="5"/>
        <v>no</v>
      </c>
      <c r="L32" s="3">
        <v>1250</v>
      </c>
      <c r="M32" s="3">
        <f t="shared" si="3"/>
        <v>1400</v>
      </c>
      <c r="N32" s="3">
        <v>108</v>
      </c>
      <c r="O32" s="8">
        <f t="shared" si="2"/>
        <v>621250</v>
      </c>
      <c r="P32" s="2"/>
    </row>
    <row r="33" spans="5:16" x14ac:dyDescent="0.25">
      <c r="E33" s="7">
        <v>26</v>
      </c>
      <c r="F33" s="3">
        <v>5026</v>
      </c>
      <c r="G33" s="3" t="s">
        <v>27</v>
      </c>
      <c r="H33" s="3" t="s">
        <v>1</v>
      </c>
      <c r="I33" s="3">
        <v>136</v>
      </c>
      <c r="J33" s="3" t="str">
        <f t="shared" si="4"/>
        <v>Low Stock</v>
      </c>
      <c r="K33" s="3" t="str">
        <f t="shared" si="5"/>
        <v>yes</v>
      </c>
      <c r="L33" s="3">
        <v>1800</v>
      </c>
      <c r="M33" s="3">
        <f t="shared" si="3"/>
        <v>1950</v>
      </c>
      <c r="N33" s="3">
        <v>102</v>
      </c>
      <c r="O33" s="8">
        <f t="shared" si="2"/>
        <v>244800</v>
      </c>
      <c r="P33" s="2"/>
    </row>
    <row r="34" spans="5:16" x14ac:dyDescent="0.25">
      <c r="E34" s="7">
        <v>27</v>
      </c>
      <c r="F34" s="3">
        <v>5027</v>
      </c>
      <c r="G34" s="3" t="s">
        <v>28</v>
      </c>
      <c r="H34" s="3" t="s">
        <v>1</v>
      </c>
      <c r="I34" s="3">
        <v>261</v>
      </c>
      <c r="J34" s="3" t="str">
        <f t="shared" si="4"/>
        <v>Sufficient Stock</v>
      </c>
      <c r="K34" s="3" t="str">
        <f t="shared" si="5"/>
        <v>no</v>
      </c>
      <c r="L34" s="3">
        <v>600</v>
      </c>
      <c r="M34" s="3">
        <f t="shared" si="3"/>
        <v>750</v>
      </c>
      <c r="N34" s="3">
        <v>113</v>
      </c>
      <c r="O34" s="8">
        <f t="shared" si="2"/>
        <v>156600</v>
      </c>
      <c r="P34" s="2"/>
    </row>
    <row r="35" spans="5:16" x14ac:dyDescent="0.25">
      <c r="E35" s="7">
        <v>28</v>
      </c>
      <c r="F35" s="3">
        <v>5028</v>
      </c>
      <c r="G35" s="3" t="s">
        <v>8</v>
      </c>
      <c r="H35" s="3" t="s">
        <v>1</v>
      </c>
      <c r="I35" s="3">
        <v>262</v>
      </c>
      <c r="J35" s="3" t="str">
        <f t="shared" si="4"/>
        <v>Sufficient Stock</v>
      </c>
      <c r="K35" s="3" t="str">
        <f t="shared" si="5"/>
        <v>no</v>
      </c>
      <c r="L35" s="3">
        <v>10000</v>
      </c>
      <c r="M35" s="3">
        <f t="shared" si="3"/>
        <v>10150</v>
      </c>
      <c r="N35" s="3">
        <v>123</v>
      </c>
      <c r="O35" s="8">
        <f t="shared" si="2"/>
        <v>2620000</v>
      </c>
      <c r="P35" s="2"/>
    </row>
    <row r="36" spans="5:16" x14ac:dyDescent="0.25">
      <c r="E36" s="7">
        <v>29</v>
      </c>
      <c r="F36" s="3">
        <v>5029</v>
      </c>
      <c r="G36" s="3" t="s">
        <v>29</v>
      </c>
      <c r="H36" s="3" t="s">
        <v>1</v>
      </c>
      <c r="I36" s="3">
        <v>403</v>
      </c>
      <c r="J36" s="3" t="str">
        <f t="shared" si="4"/>
        <v>Sufficient Stock</v>
      </c>
      <c r="K36" s="3" t="str">
        <f t="shared" si="5"/>
        <v>no</v>
      </c>
      <c r="L36" s="3">
        <v>1500</v>
      </c>
      <c r="M36" s="3">
        <f t="shared" si="3"/>
        <v>1650</v>
      </c>
      <c r="N36" s="3">
        <v>115</v>
      </c>
      <c r="O36" s="8">
        <f t="shared" si="2"/>
        <v>604500</v>
      </c>
      <c r="P36" s="2"/>
    </row>
    <row r="37" spans="5:16" ht="15.75" thickBot="1" x14ac:dyDescent="0.3">
      <c r="E37" s="9">
        <v>30</v>
      </c>
      <c r="F37" s="10">
        <v>5030</v>
      </c>
      <c r="G37" s="10" t="s">
        <v>30</v>
      </c>
      <c r="H37" s="10" t="s">
        <v>1</v>
      </c>
      <c r="I37" s="10">
        <v>407</v>
      </c>
      <c r="J37" s="10" t="str">
        <f t="shared" si="4"/>
        <v>Sufficient Stock</v>
      </c>
      <c r="K37" s="10" t="str">
        <f t="shared" si="5"/>
        <v>no</v>
      </c>
      <c r="L37" s="10">
        <f>500</f>
        <v>500</v>
      </c>
      <c r="M37" s="10">
        <f t="shared" si="3"/>
        <v>650</v>
      </c>
      <c r="N37" s="10">
        <v>146</v>
      </c>
      <c r="O37" s="11">
        <f t="shared" si="2"/>
        <v>203500</v>
      </c>
      <c r="P37" s="2"/>
    </row>
    <row r="38" spans="5:16" x14ac:dyDescent="0.25">
      <c r="P38" s="2"/>
    </row>
    <row r="39" spans="5:16" x14ac:dyDescent="0.25">
      <c r="P39" s="2"/>
    </row>
    <row r="40" spans="5:16" x14ac:dyDescent="0.25">
      <c r="P40" s="2"/>
    </row>
    <row r="41" spans="5:16" x14ac:dyDescent="0.25">
      <c r="P41" s="2"/>
    </row>
    <row r="42" spans="5:16" x14ac:dyDescent="0.25">
      <c r="P42" s="2"/>
    </row>
  </sheetData>
  <mergeCells count="2">
    <mergeCell ref="E6:O6"/>
    <mergeCell ref="H2:M2"/>
  </mergeCells>
  <conditionalFormatting sqref="I8:I22">
    <cfRule type="cellIs" dxfId="4" priority="4" operator="lessThan">
      <formula>250</formula>
    </cfRule>
    <cfRule type="cellIs" dxfId="3" priority="5" operator="greaterThan">
      <formula>250</formula>
    </cfRule>
  </conditionalFormatting>
  <conditionalFormatting sqref="I23:I37">
    <cfRule type="cellIs" dxfId="2" priority="1" operator="lessThan">
      <formula>250</formula>
    </cfRule>
    <cfRule type="cellIs" dxfId="1" priority="2" operator="greaterThan">
      <formula>250</formula>
    </cfRule>
    <cfRule type="cellIs" dxfId="0" priority="3" operator="greaterThan">
      <formula>250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2024-12-03T07:26:18Z</dcterms:created>
  <dcterms:modified xsi:type="dcterms:W3CDTF">2024-12-04T09:40:21Z</dcterms:modified>
</cp:coreProperties>
</file>