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cygwin64\home\moone\"/>
    </mc:Choice>
  </mc:AlternateContent>
  <xr:revisionPtr revIDLastSave="0" documentId="13_ncr:1_{13B15364-9FC9-4FCC-8ABC-B2202DA788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J2" i="1" l="1"/>
  <c r="H2" i="1"/>
  <c r="C7" i="1"/>
  <c r="C6" i="1"/>
  <c r="C5" i="1"/>
  <c r="C4" i="1"/>
  <c r="C3" i="1"/>
  <c r="C2" i="1"/>
  <c r="G2" i="1" s="1"/>
  <c r="I2" i="1" l="1"/>
  <c r="K2" i="1"/>
  <c r="F3" i="1" s="1"/>
  <c r="G3" i="1" s="1"/>
  <c r="I3" i="1" l="1"/>
  <c r="H3" i="1"/>
  <c r="J3" i="1" s="1"/>
  <c r="K3" i="1" s="1"/>
  <c r="F4" i="1" s="1"/>
  <c r="G4" i="1" s="1"/>
  <c r="I4" i="1" l="1"/>
  <c r="H4" i="1"/>
  <c r="J4" i="1" s="1"/>
  <c r="K4" i="1" l="1"/>
  <c r="F5" i="1" s="1"/>
  <c r="G5" i="1" s="1"/>
  <c r="I5" i="1" s="1"/>
  <c r="H5" i="1" l="1"/>
  <c r="J5" i="1" s="1"/>
  <c r="K5" i="1" s="1"/>
  <c r="F6" i="1" s="1"/>
  <c r="G6" i="1" s="1"/>
  <c r="H6" i="1" s="1"/>
  <c r="J6" i="1" s="1"/>
  <c r="I6" i="1" l="1"/>
  <c r="K6" i="1" s="1"/>
  <c r="F7" i="1" s="1"/>
  <c r="G7" i="1" s="1"/>
  <c r="I7" i="1" l="1"/>
  <c r="H7" i="1"/>
  <c r="J7" i="1" s="1"/>
  <c r="K7" i="1" l="1"/>
</calcChain>
</file>

<file path=xl/sharedStrings.xml><?xml version="1.0" encoding="utf-8"?>
<sst xmlns="http://schemas.openxmlformats.org/spreadsheetml/2006/main" count="11" uniqueCount="11">
  <si>
    <t>Sigma</t>
  </si>
  <si>
    <t>Strike (K)</t>
  </si>
  <si>
    <t>DTE</t>
  </si>
  <si>
    <t>R</t>
  </si>
  <si>
    <t>C0</t>
  </si>
  <si>
    <t>S</t>
  </si>
  <si>
    <t>d1</t>
  </si>
  <si>
    <t>d2</t>
  </si>
  <si>
    <t>Delta</t>
  </si>
  <si>
    <t>Call Price (BS)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</si>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</sst>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Arial"/>
    </font>
    <font>
      <sz val="11"/>
      <color rgb="FFA61D4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2" borderId="0" xfId="0" applyFont="1" applyFill="1" applyAlignme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f57c72b7aa749fb/Documents/stock%20price%20vid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-2.4441106270317903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"/>
  <sheetViews>
    <sheetView tabSelected="1" workbookViewId="0">
      <selection activeCell="E8" sqref="E8"/>
    </sheetView>
  </sheetViews>
  <sheetFormatPr defaultColWidth="14.42578125" defaultRowHeight="15.75" customHeight="1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0.64270000000000005</v>
      </c>
      <c r="B2" s="3">
        <v>135</v>
      </c>
      <c r="C2" s="4">
        <f t="shared" ref="C2:C7" si="0">14/365</f>
        <v>3.8356164383561646E-2</v>
      </c>
      <c r="D2" s="1">
        <v>0.01</v>
      </c>
      <c r="E2" s="1">
        <v>1.7</v>
      </c>
      <c r="F2" s="1">
        <v>100</v>
      </c>
      <c r="G2" s="5">
        <f t="shared" ref="G2:G7" si="1">1 / (A2 * SQRT(C2)) * ( LN(F2/B2) + (D2 + A2^2 / 2) * C2)</f>
        <v>-2.3182395681975421</v>
      </c>
      <c r="H2" s="4">
        <f>[1]Sheet1!$H$2</f>
        <v>-2.4441106270317903</v>
      </c>
      <c r="I2" s="4">
        <f t="shared" ref="I2:I7" si="2">NORMDIST(G2, 0, 1, TRUE)</f>
        <v>1.0218152348561467E-2</v>
      </c>
      <c r="J2" s="4">
        <f t="shared" ref="J2:J7" si="3">NORMDIST(G2, 0, 1, TRUE) * F2 - NORMDIST(H2, 0, 1, TRUE) * B2 * EXP(-D2 * C2)</f>
        <v>4.2025430490994942E-2</v>
      </c>
      <c r="K2" s="6">
        <f t="shared" ref="K2:K7" si="4">-(J2-E2) / I2 + F2</f>
        <v>262.25776568524327</v>
      </c>
    </row>
    <row r="3" spans="1:11">
      <c r="A3" s="1">
        <v>0.64270000000000005</v>
      </c>
      <c r="B3" s="1">
        <v>135</v>
      </c>
      <c r="C3" s="4">
        <f t="shared" si="0"/>
        <v>3.8356164383561646E-2</v>
      </c>
      <c r="D3" s="1">
        <v>0.01</v>
      </c>
      <c r="E3" s="1">
        <v>1.7</v>
      </c>
      <c r="F3" s="4">
        <f t="shared" ref="F3:F8" si="5">K2</f>
        <v>262.25776568524327</v>
      </c>
      <c r="G3" s="5">
        <f t="shared" si="1"/>
        <v>5.3416441377467008</v>
      </c>
      <c r="H3" s="4">
        <f t="shared" ref="H3:H7" si="6">G3-A3 * SQRT(C3)</f>
        <v>5.2157730789124521</v>
      </c>
      <c r="I3" s="4">
        <f t="shared" si="2"/>
        <v>0.99999995394633212</v>
      </c>
      <c r="J3" s="4">
        <f t="shared" si="3"/>
        <v>127.3095368512125</v>
      </c>
      <c r="K3" s="6">
        <f t="shared" si="4"/>
        <v>136.64822304925062</v>
      </c>
    </row>
    <row r="4" spans="1:11">
      <c r="A4" s="1">
        <v>0.64270000000000005</v>
      </c>
      <c r="B4" s="1">
        <v>135</v>
      </c>
      <c r="C4" s="4">
        <f t="shared" si="0"/>
        <v>3.8356164383561646E-2</v>
      </c>
      <c r="D4" s="1">
        <v>0.01</v>
      </c>
      <c r="E4" s="1">
        <v>1.7</v>
      </c>
      <c r="F4" s="4">
        <f t="shared" si="5"/>
        <v>136.64822304925062</v>
      </c>
      <c r="G4" s="5">
        <f t="shared" si="1"/>
        <v>0.16239200453070196</v>
      </c>
      <c r="H4" s="4">
        <f t="shared" si="6"/>
        <v>3.6520945696453672E-2</v>
      </c>
      <c r="I4" s="4">
        <f t="shared" si="2"/>
        <v>0.56450141663435094</v>
      </c>
      <c r="J4" s="4">
        <f t="shared" si="3"/>
        <v>7.698276047331106</v>
      </c>
      <c r="K4" s="6">
        <f t="shared" si="4"/>
        <v>126.02242855064014</v>
      </c>
    </row>
    <row r="5" spans="1:11">
      <c r="A5" s="1">
        <v>0.64270000000000005</v>
      </c>
      <c r="B5" s="1">
        <v>135</v>
      </c>
      <c r="C5" s="4">
        <f t="shared" si="0"/>
        <v>3.8356164383561646E-2</v>
      </c>
      <c r="D5" s="1">
        <v>0.01</v>
      </c>
      <c r="E5" s="1">
        <v>1.7</v>
      </c>
      <c r="F5" s="4">
        <f t="shared" si="5"/>
        <v>126.02242855064014</v>
      </c>
      <c r="G5" s="5">
        <f t="shared" si="1"/>
        <v>-0.48072654785170188</v>
      </c>
      <c r="H5" s="4">
        <f t="shared" si="6"/>
        <v>-0.6065976066859502</v>
      </c>
      <c r="I5" s="4">
        <f t="shared" si="2"/>
        <v>0.31535543018105205</v>
      </c>
      <c r="J5" s="4">
        <f t="shared" si="3"/>
        <v>3.0279776516433756</v>
      </c>
      <c r="K5" s="6">
        <f t="shared" si="4"/>
        <v>121.81137801987568</v>
      </c>
    </row>
    <row r="6" spans="1:11">
      <c r="A6" s="1">
        <v>0.64270000000000005</v>
      </c>
      <c r="B6" s="1">
        <v>135</v>
      </c>
      <c r="C6" s="4">
        <f t="shared" si="0"/>
        <v>3.8356164383561646E-2</v>
      </c>
      <c r="D6" s="1">
        <v>0.01</v>
      </c>
      <c r="E6" s="1">
        <v>1.7</v>
      </c>
      <c r="F6" s="4">
        <f t="shared" si="5"/>
        <v>121.81137801987568</v>
      </c>
      <c r="G6" s="5">
        <f t="shared" si="1"/>
        <v>-0.75073404031539992</v>
      </c>
      <c r="H6" s="4">
        <f t="shared" si="6"/>
        <v>-0.87660509914964824</v>
      </c>
      <c r="I6" s="4">
        <f t="shared" si="2"/>
        <v>0.22640636621640145</v>
      </c>
      <c r="J6" s="4">
        <f t="shared" si="3"/>
        <v>1.8913972009114701</v>
      </c>
      <c r="K6" s="6">
        <f t="shared" si="4"/>
        <v>120.96600779416157</v>
      </c>
    </row>
    <row r="7" spans="1:11">
      <c r="A7" s="1">
        <v>0.64270000000000005</v>
      </c>
      <c r="B7" s="1">
        <v>135</v>
      </c>
      <c r="C7" s="4">
        <f t="shared" si="0"/>
        <v>3.8356164383561646E-2</v>
      </c>
      <c r="D7" s="1">
        <v>0.01</v>
      </c>
      <c r="E7" s="1">
        <v>1.7</v>
      </c>
      <c r="F7" s="4">
        <f t="shared" si="5"/>
        <v>120.96600779416157</v>
      </c>
      <c r="G7" s="5">
        <f t="shared" si="1"/>
        <v>-0.80606199073833129</v>
      </c>
      <c r="H7" s="4">
        <f t="shared" si="6"/>
        <v>-0.93193304957257961</v>
      </c>
      <c r="I7" s="4">
        <f t="shared" si="2"/>
        <v>0.21010355311778015</v>
      </c>
      <c r="J7" s="4">
        <f t="shared" si="3"/>
        <v>1.7069324136338118</v>
      </c>
      <c r="K7" s="6">
        <f t="shared" si="4"/>
        <v>120.93301257094454</v>
      </c>
    </row>
    <row r="8" spans="1:11" ht="15.75" customHeight="1">
      <c r="F8" s="4">
        <f t="shared" si="5"/>
        <v>120.93301257094454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moone</cp:lastModifiedBy>
  <dcterms:modified xsi:type="dcterms:W3CDTF">2020-09-28T17:04:43Z</dcterms:modified>
</cp:coreProperties>
</file>