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codeName="ThisWorkbook" defaultThemeVersion="124226"/>
  <mc:AlternateContent xmlns:mc="http://schemas.openxmlformats.org/markup-compatibility/2006">
    <mc:Choice Requires="x15">
      <x15ac:absPath xmlns:x15ac="http://schemas.microsoft.com/office/spreadsheetml/2010/11/ac" url="/Users/patriciacharlton/Dropbox/TM351-ema/EducationData/Data/Tables/"/>
    </mc:Choice>
  </mc:AlternateContent>
  <xr:revisionPtr revIDLastSave="0" documentId="13_ncr:1_{571E6A9E-0118-8C43-82B9-A65FF120BF79}" xr6:coauthVersionLast="45" xr6:coauthVersionMax="45" xr10:uidLastSave="{00000000-0000-0000-0000-000000000000}"/>
  <bookViews>
    <workbookView xWindow="880" yWindow="620" windowWidth="27840" windowHeight="15240" tabRatio="908" firstSheet="10" activeTab="29" xr2:uid="{00000000-000D-0000-FFFF-FFFF00000000}"/>
  </bookViews>
  <sheets>
    <sheet name="Cover" sheetId="88" r:id="rId1"/>
    <sheet name="Index" sheetId="12" r:id="rId2"/>
    <sheet name="Denominators" sheetId="20" state="hidden" r:id="rId3"/>
    <sheet name="Table 1a" sheetId="1" r:id="rId4"/>
    <sheet name="Table 1b" sheetId="2" r:id="rId5"/>
    <sheet name="Table 1c" sheetId="3" r:id="rId6"/>
    <sheet name="Table 1d" sheetId="4" r:id="rId7"/>
    <sheet name="Table 2 data" sheetId="55" state="hidden" r:id="rId8"/>
    <sheet name="Table 2" sheetId="56" r:id="rId9"/>
    <sheet name="T3ab4ab Feeder Sheet" sheetId="76" state="hidden" r:id="rId10"/>
    <sheet name="Table 3a" sheetId="43" r:id="rId11"/>
    <sheet name="Table 3b" sheetId="14" r:id="rId12"/>
    <sheet name="Table 3c" sheetId="13" r:id="rId13"/>
    <sheet name="T4ab" sheetId="44" state="hidden" r:id="rId14"/>
    <sheet name="Table 3d" sheetId="66" r:id="rId15"/>
    <sheet name="Table 3e" sheetId="96" r:id="rId16"/>
    <sheet name="Table 4a" sheetId="46" r:id="rId17"/>
    <sheet name="Table 4b" sheetId="15" r:id="rId18"/>
    <sheet name="5ab lookup" sheetId="27" state="hidden" r:id="rId19"/>
    <sheet name="5ab Feeder Sheet" sheetId="82" state="hidden" r:id="rId20"/>
    <sheet name="Table 5a" sheetId="8" r:id="rId21"/>
    <sheet name="Table 5b" sheetId="17" r:id="rId22"/>
    <sheet name="6ab lookup" sheetId="28" state="hidden" r:id="rId23"/>
    <sheet name="Table 6 Feeder Sheet" sheetId="85" state="hidden" r:id="rId24"/>
    <sheet name="Table 6a" sheetId="9" r:id="rId25"/>
    <sheet name="Table 6b" sheetId="51" r:id="rId26"/>
    <sheet name="Table 7a" sheetId="90" r:id="rId27"/>
    <sheet name="Table 7b" sheetId="91" r:id="rId28"/>
    <sheet name="Table 8a" sheetId="93" r:id="rId29"/>
    <sheet name="Table 8b" sheetId="94" r:id="rId30"/>
    <sheet name="Sheet1" sheetId="97" r:id="rId31"/>
  </sheets>
  <externalReferences>
    <externalReference r:id="rId32"/>
    <externalReference r:id="rId33"/>
    <externalReference r:id="rId34"/>
  </externalReferences>
  <definedNames>
    <definedName name="_xlnm._FilterDatabase" localSheetId="18" hidden="1">'5ab lookup'!#REF!</definedName>
    <definedName name="_xlnm._FilterDatabase" localSheetId="2" hidden="1">Denominators!#REF!</definedName>
    <definedName name="_xlnm._FilterDatabase" localSheetId="7" hidden="1">'Table 2 data'!#REF!</definedName>
    <definedName name="_xlnm._FilterDatabase" localSheetId="10" hidden="1">#REF!</definedName>
    <definedName name="_xlnm._FilterDatabase" localSheetId="16" hidden="1">#REF!</definedName>
    <definedName name="Denominators" localSheetId="9">Denominators!#REF!</definedName>
    <definedName name="Denominators" localSheetId="15">[1]Denominators!#REF!</definedName>
    <definedName name="Denominators">Denominators!#REF!</definedName>
    <definedName name="Denominators_T2">Denominators!$B$40:$E$62</definedName>
    <definedName name="Denominators2014">Denominators!$H$39:$K$62</definedName>
    <definedName name="Denominators2014T5">Denominators!$M$39:$P$62</definedName>
    <definedName name="Gender" localSheetId="15">'[1]T2 Feeder Sheet 2015'!$A$17:$A$19</definedName>
    <definedName name="Gender" localSheetId="26">'[2]Table 2 data'!$A$18:$A$20</definedName>
    <definedName name="Gender" localSheetId="27">'[2]Table 2 data'!$A$18:$A$20</definedName>
    <definedName name="Gender" localSheetId="28">'[2]Table 2 data'!$A$18:$A$20</definedName>
    <definedName name="Gender">'Table 2 data'!$A$17:$A$19</definedName>
    <definedName name="_xlnm.Print_Area" localSheetId="1">Index!$A$1:$E$29</definedName>
    <definedName name="_xlnm.Print_Area" localSheetId="5">'Table 1c'!$A$1:$R$41</definedName>
    <definedName name="_xlnm.Print_Area" localSheetId="6">'Table 1d'!$A$1:$M$56</definedName>
    <definedName name="_xlnm.Print_Area" localSheetId="10">'Table 3a'!$A$1:$P$52</definedName>
    <definedName name="_xlnm.Print_Area" localSheetId="11">'Table 3b'!$A$1:$P$23</definedName>
    <definedName name="_xlnm.Print_Area" localSheetId="12">'Table 3c'!$A$1:$O$43</definedName>
    <definedName name="_xlnm.Print_Area" localSheetId="14">'Table 3d'!$A$1:$N$44</definedName>
    <definedName name="_xlnm.Print_Area" localSheetId="15">'Table 3e'!$A$1:$G$38</definedName>
    <definedName name="_xlnm.Print_Area" localSheetId="16">'Table 4a'!$A$1:$E$53</definedName>
    <definedName name="_xlnm.Print_Area" localSheetId="17">'Table 4b'!$A$1:$E$27</definedName>
    <definedName name="_xlnm.Print_Area" localSheetId="20">'Table 5a'!$A$1:$L$53</definedName>
    <definedName name="_xlnm.Print_Area" localSheetId="21">'Table 5b'!$A$1:$L$27</definedName>
    <definedName name="_xlnm.Print_Area" localSheetId="23">'Table 6 Feeder Sheet'!$A$1:$BX$18</definedName>
    <definedName name="_xlnm.Print_Area" localSheetId="24">'Table 6a'!$A$1:$X$37</definedName>
    <definedName name="_xlnm.Print_Area" localSheetId="26">'Table 7a'!$A$1:$L$36</definedName>
    <definedName name="_xlnm.Print_Area" localSheetId="27">'Table 7b'!$A$1:$L$29</definedName>
    <definedName name="_xlnm.Print_Area" localSheetId="28">'Table 8a'!$A$1:$I$34</definedName>
    <definedName name="_xlnm.Print_Area" localSheetId="29">'Table 8b'!$A$1:$D$22</definedName>
    <definedName name="_xlnm.Print_Titles" localSheetId="20">'Table 5a'!$6:$7</definedName>
    <definedName name="_xlnm.Print_Titles" localSheetId="23">'Table 6 Feeder Sheet'!$A:$A</definedName>
    <definedName name="T2indicators" localSheetId="15">'[1]T2 Feeder Sheet 2015'!$A$23:$A$30</definedName>
    <definedName name="T2indicators">'Table 2 data'!$A$23:$A$30</definedName>
    <definedName name="T3_Percentage" localSheetId="9">'T3ab4ab Feeder Sheet'!$A$3:$AR$25</definedName>
    <definedName name="T3_Percentage" localSheetId="15">#REF!</definedName>
    <definedName name="T3_Percentage">T4ab!$A$8:$AR$31</definedName>
    <definedName name="T3abcd" localSheetId="9">'T3ab4ab Feeder Sheet'!$A$3:$AR$25</definedName>
    <definedName name="T3abcd">'T3ab4ab Feeder Sheet'!$A$3:$AR$25</definedName>
    <definedName name="T3Number" localSheetId="9">'T3ab4ab Feeder Sheet'!#REF!</definedName>
    <definedName name="T3Number" localSheetId="15">#REF!</definedName>
    <definedName name="T3Number">T4ab!#REF!</definedName>
    <definedName name="T3Percentage" localSheetId="9">'T3ab4ab Feeder Sheet'!#REF!</definedName>
    <definedName name="T3Percentage" localSheetId="15">#REF!</definedName>
    <definedName name="T3Percentage">T4ab!#REF!</definedName>
    <definedName name="T3WBPercentage" localSheetId="9">'T3ab4ab Feeder Sheet'!#REF!</definedName>
    <definedName name="T3WBPercentage" localSheetId="15">#REF!</definedName>
    <definedName name="T3WBPercentage">T4ab!#REF!</definedName>
    <definedName name="T4ab" localSheetId="15">#REF!</definedName>
    <definedName name="T4ab">T4ab!$A$8:$AR$31</definedName>
    <definedName name="Table4_2014_Method" localSheetId="15">'[3]Table3ab4ab Feeder Sheet'!$A$99:$AR$121</definedName>
    <definedName name="Table4_2014_Method">'[2]Table3ab4ab Feeder Sheet'!$A$99:$AR$121</definedName>
    <definedName name="Table5" localSheetId="15">'[1]T5ab Feeder Sheet 2015'!$A$3:$AB$25</definedName>
    <definedName name="Table5">'5ab Feeder Sheet'!$A$3:$AB$25</definedName>
    <definedName name="Table52014" localSheetId="15">'[1]5ab lookup'!#REF!</definedName>
    <definedName name="Table52014">'5ab lookup'!$A$4:$Y$27</definedName>
    <definedName name="Table5ab_2014_Method" localSheetId="15">'[3]Table5ab Feeder Sheet'!$A$34:$AB$55</definedName>
    <definedName name="Table5ab_2014_Method">'[2]Table5ab Feeder Sheet'!$A$34:$AB$55</definedName>
    <definedName name="Table6" localSheetId="15">'[1]T6ab Feeder Sheet'!$A$3:$BX$17</definedName>
    <definedName name="Table6" localSheetId="26">'[2]SQL 6ab'!$B$47:$BY$60</definedName>
    <definedName name="Table6" localSheetId="27">'[2]SQL 6ab'!$B$47:$BY$60</definedName>
    <definedName name="Table6" localSheetId="28">'[2]SQL 6ab'!$B$47:$BY$60</definedName>
    <definedName name="Table6">'Table 6 Feeder Sheet'!$A$3:$BX$17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S16" i="85" l="1"/>
  <c r="CB15" i="85"/>
  <c r="CF14" i="85"/>
  <c r="CE16" i="85"/>
  <c r="CB16" i="85"/>
  <c r="CP17" i="85"/>
  <c r="CR15" i="85"/>
  <c r="CS14" i="85"/>
  <c r="CB17" i="85"/>
  <c r="CE17" i="85"/>
  <c r="CO15" i="85"/>
  <c r="CQ17" i="85"/>
  <c r="CC14" i="85"/>
  <c r="CF16" i="85"/>
  <c r="CP14" i="85"/>
  <c r="CK16" i="85"/>
  <c r="CO17" i="85"/>
  <c r="CO14" i="85"/>
  <c r="CH17" i="85"/>
  <c r="CN14" i="85"/>
  <c r="CG15" i="85"/>
  <c r="CD15" i="85"/>
  <c r="CG14" i="85"/>
  <c r="CB14" i="85"/>
  <c r="CH16" i="85"/>
  <c r="CL17" i="85"/>
  <c r="CH14" i="85"/>
  <c r="CF17" i="85"/>
  <c r="CR17" i="85"/>
  <c r="CF15" i="85"/>
  <c r="CQ16" i="85"/>
  <c r="CG17" i="85"/>
  <c r="CI15" i="85"/>
  <c r="CQ14" i="85"/>
  <c r="CI14" i="85"/>
  <c r="CI16" i="85"/>
  <c r="CD17" i="85"/>
  <c r="CL16" i="85"/>
  <c r="CG16" i="85"/>
  <c r="CP16" i="85"/>
  <c r="CL14" i="85"/>
  <c r="CJ14" i="85"/>
  <c r="CC16" i="85"/>
  <c r="CS17" i="85"/>
  <c r="CS15" i="85"/>
  <c r="CC17" i="85"/>
  <c r="CM16" i="85"/>
  <c r="CK15" i="85"/>
  <c r="CI17" i="85"/>
  <c r="CD16" i="85"/>
  <c r="CQ15" i="85"/>
  <c r="CC15" i="85"/>
  <c r="CR14" i="85"/>
  <c r="CN15" i="85"/>
  <c r="CP15" i="85"/>
  <c r="CJ16" i="85"/>
  <c r="CE15" i="85"/>
  <c r="CM14" i="85"/>
  <c r="CL15" i="85"/>
  <c r="CR16" i="85"/>
  <c r="CJ17" i="85"/>
  <c r="CJ15" i="85"/>
  <c r="CE14" i="85"/>
  <c r="CM15" i="85"/>
  <c r="CK14" i="85"/>
  <c r="CD14" i="85"/>
  <c r="CN16" i="85"/>
  <c r="CK17" i="85"/>
  <c r="CM17" i="85"/>
  <c r="CO16" i="85"/>
  <c r="CH15" i="85"/>
  <c r="CN17" i="85"/>
  <c r="CQ11" i="85"/>
  <c r="CP9" i="85"/>
  <c r="CA15" i="85"/>
  <c r="CA16" i="85"/>
  <c r="CA17" i="85"/>
  <c r="CA14" i="85"/>
  <c r="CA10" i="85"/>
  <c r="CN9" i="85"/>
  <c r="CF7" i="85"/>
  <c r="CP11" i="85"/>
  <c r="CR10" i="85"/>
  <c r="CS9" i="85"/>
  <c r="CS6" i="85"/>
  <c r="CK6" i="85"/>
  <c r="CB11" i="85"/>
  <c r="CE11" i="85"/>
  <c r="CK11" i="85"/>
  <c r="CP7" i="85"/>
  <c r="CM11" i="85"/>
  <c r="CL11" i="85"/>
  <c r="CG8" i="85"/>
  <c r="CO4" i="85"/>
  <c r="CC11" i="85"/>
  <c r="CD11" i="85"/>
  <c r="CM10" i="85"/>
  <c r="CQ9" i="85"/>
  <c r="CL4" i="85"/>
  <c r="CF6" i="85"/>
  <c r="CD9" i="85"/>
  <c r="CJ11" i="85"/>
  <c r="CH4" i="85"/>
  <c r="CE12" i="85"/>
  <c r="CN10" i="85"/>
  <c r="CR7" i="85"/>
  <c r="CP6" i="85"/>
  <c r="CF4" i="85"/>
  <c r="CI6" i="85"/>
  <c r="CK12" i="85"/>
  <c r="CH9" i="85"/>
  <c r="CB12" i="85"/>
  <c r="CN12" i="85"/>
  <c r="CS7" i="85"/>
  <c r="CI4" i="85"/>
  <c r="CP4" i="85"/>
  <c r="CL9" i="85"/>
  <c r="CP8" i="85"/>
  <c r="CH12" i="85"/>
  <c r="CB4" i="85"/>
  <c r="CD8" i="85"/>
  <c r="CN7" i="85"/>
  <c r="CK9" i="85"/>
  <c r="CJ8" i="85"/>
  <c r="CI9" i="85"/>
  <c r="CG4" i="85"/>
  <c r="CS11" i="85"/>
  <c r="CO10" i="85"/>
  <c r="CH11" i="85"/>
  <c r="CF9" i="85"/>
  <c r="CJ12" i="85"/>
  <c r="CG11" i="85"/>
  <c r="CB9" i="85"/>
  <c r="CC8" i="85"/>
  <c r="CK4" i="85"/>
  <c r="CS8" i="85"/>
  <c r="CH3" i="85"/>
  <c r="CQ13" i="85"/>
  <c r="CO7" i="85"/>
  <c r="CE8" i="85"/>
  <c r="CI11" i="85"/>
  <c r="CN4" i="85"/>
  <c r="CD6" i="85"/>
  <c r="CP10" i="85"/>
  <c r="CJ7" i="85"/>
  <c r="CD4" i="85"/>
  <c r="CF8" i="85"/>
  <c r="CS5" i="85"/>
  <c r="CJ4" i="85"/>
  <c r="CE6" i="85"/>
  <c r="CL7" i="85"/>
  <c r="CO11" i="85"/>
  <c r="CM12" i="85"/>
  <c r="CH6" i="85"/>
  <c r="CI13" i="85"/>
  <c r="CK8" i="85"/>
  <c r="CP12" i="85"/>
  <c r="CR12" i="85"/>
  <c r="CC6" i="85"/>
  <c r="CQ12" i="85"/>
  <c r="CQ7" i="85"/>
  <c r="CN11" i="85"/>
  <c r="CC9" i="85"/>
  <c r="CS3" i="85"/>
  <c r="CM7" i="85"/>
  <c r="CR4" i="85"/>
  <c r="CE7" i="85"/>
  <c r="CC4" i="85"/>
  <c r="CL8" i="85"/>
  <c r="CO9" i="85"/>
  <c r="CR11" i="85"/>
  <c r="CP13" i="85"/>
  <c r="CH8" i="85"/>
  <c r="CB8" i="85"/>
  <c r="CM4" i="85"/>
  <c r="CB6" i="85"/>
  <c r="CE4" i="85"/>
  <c r="CO3" i="85"/>
  <c r="CP3" i="85"/>
  <c r="CQ6" i="85"/>
  <c r="CJ10" i="85"/>
  <c r="CM8" i="85"/>
  <c r="CF11" i="85"/>
  <c r="CR9" i="85"/>
  <c r="CA9" i="85"/>
  <c r="CG12" i="85"/>
  <c r="CG7" i="85"/>
  <c r="CQ8" i="85"/>
  <c r="CD10" i="85"/>
  <c r="CI8" i="85"/>
  <c r="CN13" i="85"/>
  <c r="CG6" i="85"/>
  <c r="CR8" i="85"/>
  <c r="CN3" i="85"/>
  <c r="CL6" i="85"/>
  <c r="CR3" i="85"/>
  <c r="CR6" i="85"/>
  <c r="CG10" i="85"/>
  <c r="CN8" i="85"/>
  <c r="CO8" i="85"/>
  <c r="CQ10" i="85"/>
  <c r="CS12" i="85"/>
  <c r="CE9" i="85"/>
  <c r="CQ4" i="85"/>
  <c r="CS10" i="85"/>
  <c r="CI7" i="85"/>
  <c r="CK7" i="85"/>
  <c r="CO12" i="85"/>
  <c r="CS4" i="85"/>
  <c r="CL3" i="85"/>
  <c r="CI3" i="85"/>
  <c r="CF3" i="85"/>
  <c r="CQ3" i="85"/>
  <c r="CK10" i="85"/>
  <c r="CE10" i="85"/>
  <c r="CH10" i="85"/>
  <c r="CB10" i="85"/>
  <c r="CA6" i="85"/>
  <c r="CN6" i="85"/>
  <c r="CA8" i="85"/>
  <c r="CJ3" i="85"/>
  <c r="CG3" i="85"/>
  <c r="CM3" i="85"/>
  <c r="CK3" i="85"/>
  <c r="CB3" i="85"/>
  <c r="CE3" i="85"/>
  <c r="CS13" i="85"/>
  <c r="CA11" i="85"/>
  <c r="CA4" i="85"/>
  <c r="CI10" i="85"/>
  <c r="CF10" i="85"/>
  <c r="CL10" i="85"/>
  <c r="CJ9" i="85"/>
  <c r="CG9" i="85"/>
  <c r="CM9" i="85"/>
  <c r="CC7" i="85"/>
  <c r="CD7" i="85"/>
  <c r="CR13" i="85"/>
  <c r="CH7" i="85"/>
  <c r="CR5" i="85"/>
  <c r="CO13" i="85"/>
  <c r="CC13" i="85"/>
  <c r="CA13" i="85"/>
  <c r="CB7" i="85"/>
  <c r="CB13" i="85"/>
  <c r="CJ6" i="85"/>
  <c r="CM6" i="85"/>
  <c r="CA7" i="85"/>
  <c r="CN5" i="85"/>
  <c r="CD3" i="85"/>
  <c r="CA3" i="85"/>
  <c r="CC3" i="85"/>
  <c r="CP5" i="85"/>
  <c r="CI12" i="85"/>
  <c r="CL12" i="85"/>
  <c r="CF12" i="85"/>
  <c r="CC10" i="85"/>
  <c r="B14" i="17"/>
  <c r="B12" i="17"/>
  <c r="B10" i="17"/>
  <c r="B8" i="17"/>
  <c r="C14" i="14"/>
  <c r="C12" i="14"/>
  <c r="C10" i="14"/>
  <c r="C8" i="14"/>
  <c r="B1" i="76"/>
  <c r="C1" i="76"/>
  <c r="D1" i="76"/>
  <c r="E1" i="76"/>
  <c r="F1" i="76"/>
  <c r="G1" i="76"/>
  <c r="H1" i="76"/>
  <c r="I1" i="76"/>
  <c r="J1" i="76"/>
  <c r="K1" i="76"/>
  <c r="L1" i="76"/>
  <c r="M1" i="76"/>
  <c r="N1" i="76"/>
  <c r="O1" i="76"/>
  <c r="P1" i="76"/>
  <c r="Q1" i="76"/>
  <c r="R1" i="76"/>
  <c r="S1" i="76"/>
  <c r="T1" i="76"/>
  <c r="U1" i="76"/>
  <c r="V1" i="76"/>
  <c r="W1" i="76"/>
  <c r="X1" i="76"/>
  <c r="Y1" i="76"/>
  <c r="Z1" i="76"/>
  <c r="AA1" i="76"/>
  <c r="AB1" i="76"/>
  <c r="AC1" i="76"/>
  <c r="AD1" i="76"/>
  <c r="AE1" i="76"/>
  <c r="AF1" i="76"/>
  <c r="AG1" i="76"/>
  <c r="AH1" i="76"/>
  <c r="AI1" i="76"/>
  <c r="AJ1" i="76"/>
  <c r="AK1" i="76"/>
  <c r="AL1" i="76"/>
  <c r="AM1" i="76"/>
  <c r="AN1" i="76"/>
  <c r="AO1" i="76"/>
  <c r="AP1" i="76"/>
  <c r="AQ1" i="76"/>
  <c r="AR1" i="76"/>
  <c r="AS1" i="76"/>
  <c r="AT1" i="76"/>
  <c r="CH13" i="85"/>
  <c r="CD5" i="85"/>
  <c r="CA12" i="85"/>
  <c r="CF13" i="85"/>
  <c r="CC12" i="85"/>
  <c r="CG5" i="85"/>
  <c r="CK5" i="85"/>
  <c r="CJ13" i="85"/>
  <c r="CM13" i="85"/>
  <c r="CQ5" i="85"/>
  <c r="CH5" i="85"/>
  <c r="CD13" i="85"/>
  <c r="CI5" i="85"/>
  <c r="CO5" i="85"/>
  <c r="CM5" i="85"/>
  <c r="CO6" i="85"/>
  <c r="CE5" i="85"/>
  <c r="CE13" i="85"/>
  <c r="CF5" i="85"/>
  <c r="CA5" i="85"/>
  <c r="CJ5" i="85"/>
  <c r="CG13" i="85"/>
  <c r="CB5" i="85"/>
  <c r="CK13" i="85"/>
  <c r="CL5" i="85"/>
  <c r="CL13" i="85"/>
  <c r="CD12" i="85"/>
  <c r="CC5" i="85"/>
  <c r="D13" i="15"/>
  <c r="C15" i="15"/>
  <c r="D15" i="15"/>
  <c r="C13" i="15"/>
  <c r="D11" i="15"/>
  <c r="C11" i="15"/>
  <c r="B11" i="15"/>
  <c r="D9" i="15"/>
  <c r="B15" i="15"/>
  <c r="E9" i="15"/>
  <c r="C9" i="15"/>
  <c r="E11" i="15"/>
  <c r="B13" i="15"/>
  <c r="B9" i="15"/>
  <c r="E15" i="15"/>
  <c r="E13" i="15"/>
  <c r="B8" i="8"/>
  <c r="B12" i="8"/>
  <c r="B13" i="8"/>
  <c r="B14" i="8"/>
  <c r="B15" i="8"/>
  <c r="B16" i="8"/>
  <c r="B17" i="8"/>
  <c r="B19" i="8"/>
  <c r="B21" i="8"/>
  <c r="B23" i="8"/>
  <c r="B25" i="8"/>
  <c r="B27" i="8"/>
  <c r="B29" i="8"/>
  <c r="B30" i="8"/>
  <c r="B31" i="8"/>
  <c r="B33" i="8"/>
  <c r="B35" i="8"/>
  <c r="B37" i="8"/>
  <c r="B10" i="8"/>
  <c r="C10" i="43"/>
  <c r="C13" i="43"/>
  <c r="C29" i="43"/>
  <c r="C15" i="43"/>
  <c r="C21" i="43"/>
  <c r="C31" i="43"/>
  <c r="C33" i="43"/>
  <c r="C19" i="43"/>
  <c r="C14" i="43"/>
  <c r="C8" i="43"/>
  <c r="C17" i="43"/>
  <c r="C16" i="43"/>
  <c r="C25" i="43"/>
  <c r="C35" i="43"/>
  <c r="C12" i="43"/>
  <c r="C30" i="43"/>
  <c r="C23" i="43"/>
  <c r="C27" i="43"/>
  <c r="C37" i="43"/>
  <c r="E30" i="46"/>
  <c r="D30" i="46"/>
  <c r="C30" i="46"/>
  <c r="B30" i="46"/>
  <c r="B29" i="46"/>
  <c r="C29" i="46"/>
  <c r="D29" i="46"/>
  <c r="E29" i="46"/>
  <c r="D25" i="46"/>
  <c r="E25" i="46"/>
  <c r="C25" i="46"/>
  <c r="B25" i="46"/>
  <c r="D10" i="46"/>
  <c r="C10" i="46"/>
  <c r="B10" i="46"/>
  <c r="E10" i="46"/>
  <c r="B14" i="46"/>
  <c r="C14" i="46"/>
  <c r="E14" i="46"/>
  <c r="D14" i="46"/>
  <c r="E21" i="46"/>
  <c r="C21" i="46"/>
  <c r="B21" i="46"/>
  <c r="D21" i="46"/>
  <c r="B16" i="46"/>
  <c r="C16" i="46"/>
  <c r="D16" i="46"/>
  <c r="E16" i="46"/>
  <c r="D33" i="46"/>
  <c r="B33" i="46"/>
  <c r="C33" i="46"/>
  <c r="E33" i="46"/>
  <c r="E35" i="46"/>
  <c r="D35" i="46"/>
  <c r="B35" i="46"/>
  <c r="C35" i="46"/>
  <c r="C31" i="46"/>
  <c r="E31" i="46"/>
  <c r="D31" i="46"/>
  <c r="B31" i="46"/>
  <c r="D19" i="46"/>
  <c r="B19" i="46"/>
  <c r="E19" i="46"/>
  <c r="C19" i="46"/>
  <c r="B15" i="46"/>
  <c r="C15" i="46"/>
  <c r="D15" i="46"/>
  <c r="E15" i="46"/>
  <c r="E17" i="46"/>
  <c r="B17" i="46"/>
  <c r="D17" i="46"/>
  <c r="C17" i="46"/>
  <c r="C27" i="46"/>
  <c r="B27" i="46"/>
  <c r="D27" i="46"/>
  <c r="E27" i="46"/>
  <c r="D12" i="46"/>
  <c r="C12" i="46"/>
  <c r="E12" i="46"/>
  <c r="B12" i="46"/>
  <c r="E23" i="46"/>
  <c r="D23" i="46"/>
  <c r="C23" i="46"/>
  <c r="B23" i="46"/>
  <c r="D8" i="46"/>
  <c r="B8" i="46"/>
  <c r="C8" i="46"/>
  <c r="E8" i="46"/>
  <c r="C13" i="46"/>
  <c r="E13" i="46"/>
  <c r="D13" i="46"/>
  <c r="B13" i="46"/>
  <c r="C37" i="46"/>
  <c r="B37" i="46"/>
  <c r="D37" i="46"/>
  <c r="E37" i="46"/>
  <c r="B14" i="43"/>
  <c r="B19" i="43"/>
  <c r="B12" i="43"/>
  <c r="B10" i="43"/>
  <c r="W2" i="43"/>
  <c r="B17" i="43"/>
  <c r="B29" i="43"/>
  <c r="B15" i="43"/>
  <c r="B12" i="14"/>
  <c r="B35" i="43"/>
  <c r="B14" i="14"/>
  <c r="B37" i="43"/>
  <c r="B30" i="43"/>
  <c r="B33" i="43"/>
  <c r="B16" i="43"/>
  <c r="B8" i="14"/>
  <c r="B10" i="14"/>
  <c r="B23" i="43"/>
  <c r="B31" i="43"/>
  <c r="B27" i="43"/>
  <c r="B13" i="43"/>
  <c r="B21" i="43"/>
  <c r="B25" i="43"/>
  <c r="B8" i="43"/>
  <c r="AA2" i="9"/>
  <c r="O21" i="9"/>
  <c r="N14" i="9"/>
  <c r="J19" i="9"/>
  <c r="F10" i="9"/>
  <c r="V13" i="9"/>
  <c r="C12" i="9"/>
  <c r="V15" i="9"/>
  <c r="C10" i="9"/>
  <c r="D15" i="9"/>
  <c r="V16" i="9"/>
  <c r="N16" i="9"/>
  <c r="F15" i="9"/>
  <c r="N15" i="9"/>
  <c r="P14" i="9"/>
  <c r="C13" i="9"/>
  <c r="V19" i="9"/>
  <c r="X10" i="9"/>
  <c r="L8" i="9"/>
  <c r="O8" i="9"/>
  <c r="S17" i="9"/>
  <c r="V17" i="9"/>
  <c r="H21" i="9"/>
  <c r="K19" i="9"/>
  <c r="R19" i="9"/>
  <c r="X8" i="9"/>
  <c r="S21" i="9"/>
  <c r="N8" i="9"/>
  <c r="W16" i="9"/>
  <c r="P16" i="9"/>
  <c r="H17" i="9"/>
  <c r="L17" i="9"/>
  <c r="X23" i="9"/>
  <c r="C16" i="9"/>
  <c r="J10" i="9"/>
  <c r="F21" i="9"/>
  <c r="J21" i="9"/>
  <c r="H14" i="9"/>
  <c r="G16" i="9"/>
  <c r="J13" i="9"/>
  <c r="W10" i="9"/>
  <c r="X16" i="9"/>
  <c r="X17" i="9"/>
  <c r="C8" i="9"/>
  <c r="O14" i="9"/>
  <c r="G14" i="9"/>
  <c r="P21" i="9"/>
  <c r="S19" i="9"/>
  <c r="S12" i="9"/>
  <c r="G23" i="9"/>
  <c r="F17" i="9"/>
  <c r="N19" i="9"/>
  <c r="R14" i="9"/>
  <c r="G15" i="9"/>
  <c r="D14" i="9"/>
  <c r="T10" i="9"/>
  <c r="W17" i="9"/>
  <c r="B16" i="9"/>
  <c r="T21" i="9"/>
  <c r="T15" i="9"/>
  <c r="O10" i="9"/>
  <c r="P10" i="9"/>
  <c r="G17" i="9"/>
  <c r="S16" i="9"/>
  <c r="O17" i="9"/>
  <c r="K14" i="9"/>
  <c r="D17" i="9"/>
  <c r="V14" i="9"/>
  <c r="D8" i="9"/>
  <c r="H8" i="9"/>
  <c r="W14" i="9"/>
  <c r="L16" i="9"/>
  <c r="J17" i="9"/>
  <c r="K15" i="9"/>
  <c r="T14" i="9"/>
  <c r="B15" i="9"/>
  <c r="G21" i="9"/>
  <c r="F16" i="9"/>
  <c r="K17" i="9"/>
  <c r="V23" i="9"/>
  <c r="R21" i="9"/>
  <c r="X15" i="9"/>
  <c r="S14" i="9"/>
  <c r="D19" i="9"/>
  <c r="S13" i="9"/>
  <c r="T16" i="9"/>
  <c r="K23" i="9"/>
  <c r="T19" i="9"/>
  <c r="K13" i="9"/>
  <c r="O23" i="9"/>
  <c r="X21" i="9"/>
  <c r="B19" i="9"/>
  <c r="L21" i="9"/>
  <c r="C17" i="9"/>
  <c r="J16" i="9"/>
  <c r="O19" i="9"/>
  <c r="G19" i="9"/>
  <c r="C15" i="9"/>
  <c r="P17" i="9"/>
  <c r="W23" i="9"/>
  <c r="C19" i="9"/>
  <c r="S8" i="9"/>
  <c r="O16" i="9"/>
  <c r="V10" i="9"/>
  <c r="J15" i="9"/>
  <c r="G10" i="9"/>
  <c r="L19" i="9"/>
  <c r="F13" i="9"/>
  <c r="R8" i="9"/>
  <c r="T13" i="9"/>
  <c r="W21" i="9"/>
  <c r="N17" i="9"/>
  <c r="B10" i="9"/>
  <c r="T17" i="9"/>
  <c r="J14" i="9"/>
  <c r="W8" i="9"/>
  <c r="S15" i="9"/>
  <c r="H19" i="9"/>
  <c r="H16" i="9"/>
  <c r="R10" i="9"/>
  <c r="R15" i="9"/>
  <c r="W19" i="9"/>
  <c r="W15" i="9"/>
  <c r="F14" i="9"/>
  <c r="R16" i="9"/>
  <c r="B17" i="9"/>
  <c r="V8" i="9"/>
  <c r="N10" i="9"/>
  <c r="L10" i="9"/>
  <c r="T8" i="9"/>
  <c r="O13" i="9"/>
  <c r="O15" i="9"/>
  <c r="H15" i="9"/>
  <c r="D10" i="9"/>
  <c r="R17" i="9"/>
  <c r="L14" i="9"/>
  <c r="G13" i="9"/>
  <c r="X19" i="9"/>
  <c r="L15" i="9"/>
  <c r="J12" i="9"/>
  <c r="N13" i="9"/>
  <c r="H10" i="9"/>
  <c r="H23" i="9"/>
  <c r="B13" i="9"/>
  <c r="N21" i="9"/>
  <c r="K10" i="9"/>
  <c r="P15" i="9"/>
  <c r="L13" i="9"/>
  <c r="W13" i="9"/>
  <c r="X14" i="9"/>
  <c r="S10" i="9"/>
  <c r="P19" i="9"/>
  <c r="K16" i="9"/>
  <c r="X13" i="9"/>
  <c r="D16" i="9"/>
  <c r="V21" i="9"/>
  <c r="P8" i="9"/>
  <c r="K21" i="9"/>
  <c r="F19" i="9"/>
  <c r="H13" i="9"/>
  <c r="D13" i="9"/>
  <c r="R23" i="9"/>
  <c r="D12" i="9"/>
  <c r="P23" i="9"/>
  <c r="J8" i="9"/>
  <c r="B8" i="9"/>
  <c r="P12" i="9"/>
  <c r="L23" i="9"/>
  <c r="B14" i="9"/>
  <c r="T23" i="9"/>
  <c r="P13" i="9"/>
  <c r="R12" i="9"/>
  <c r="W12" i="9"/>
  <c r="R13" i="9"/>
  <c r="C14" i="9"/>
  <c r="T12" i="9"/>
  <c r="F12" i="9"/>
  <c r="L12" i="9"/>
  <c r="X12" i="9"/>
  <c r="F23" i="9"/>
  <c r="D21" i="9"/>
  <c r="F8" i="9"/>
  <c r="S23" i="9"/>
  <c r="G12" i="9"/>
  <c r="C21" i="9"/>
  <c r="J23" i="9"/>
  <c r="K8" i="9"/>
  <c r="O12" i="9"/>
  <c r="B21" i="9"/>
  <c r="H12" i="9"/>
  <c r="B23" i="9"/>
  <c r="D23" i="9"/>
  <c r="K12" i="9"/>
  <c r="N12" i="9"/>
  <c r="N23" i="9"/>
  <c r="G8" i="9"/>
  <c r="V12" i="9"/>
  <c r="B12" i="9"/>
  <c r="C23" i="9"/>
  <c r="A5" i="51"/>
  <c r="A5" i="9"/>
  <c r="A5" i="17"/>
  <c r="A5" i="8"/>
  <c r="A5" i="46"/>
  <c r="B6" i="44"/>
  <c r="C6" i="44"/>
  <c r="D6" i="44"/>
  <c r="E6" i="44"/>
  <c r="F6" i="44"/>
  <c r="G6" i="44"/>
  <c r="H6" i="44"/>
  <c r="I6" i="44"/>
  <c r="J6" i="44"/>
  <c r="K6" i="44"/>
  <c r="L6" i="44"/>
  <c r="M6" i="44"/>
  <c r="N6" i="44"/>
  <c r="O6" i="44"/>
  <c r="P6" i="44"/>
  <c r="B4" i="44"/>
  <c r="C4" i="44"/>
  <c r="E19" i="43"/>
  <c r="D4" i="44"/>
  <c r="F19" i="43"/>
  <c r="E4" i="44"/>
  <c r="G19" i="43"/>
  <c r="F4" i="44"/>
  <c r="H19" i="43"/>
  <c r="G4" i="44"/>
  <c r="I19" i="43"/>
  <c r="H4" i="44"/>
  <c r="J19" i="43"/>
  <c r="I4" i="44"/>
  <c r="K19" i="43"/>
  <c r="J4" i="44"/>
  <c r="L19" i="43"/>
  <c r="K4" i="44"/>
  <c r="N19" i="43"/>
  <c r="L4" i="44"/>
  <c r="O19" i="43"/>
  <c r="M4" i="44"/>
  <c r="N4" i="44"/>
  <c r="B22" i="55"/>
  <c r="D11" i="56"/>
  <c r="C14" i="56"/>
  <c r="D20" i="56"/>
  <c r="B21" i="56"/>
  <c r="D19" i="56"/>
  <c r="C15" i="56"/>
  <c r="D12" i="56"/>
  <c r="B11" i="56"/>
  <c r="C21" i="56"/>
  <c r="D17" i="56"/>
  <c r="B15" i="56"/>
  <c r="C12" i="56"/>
  <c r="D21" i="56"/>
  <c r="C17" i="56"/>
  <c r="B13" i="56"/>
  <c r="B12" i="56"/>
  <c r="B18" i="56"/>
  <c r="B17" i="56"/>
  <c r="C13" i="56"/>
  <c r="D22" i="56"/>
  <c r="C18" i="56"/>
  <c r="D16" i="56"/>
  <c r="D13" i="56"/>
  <c r="C22" i="56"/>
  <c r="B20" i="56"/>
  <c r="D18" i="56"/>
  <c r="C16" i="56"/>
  <c r="B14" i="56"/>
  <c r="B22" i="56"/>
  <c r="C20" i="56"/>
  <c r="B19" i="56"/>
  <c r="B16" i="56"/>
  <c r="C19" i="56"/>
  <c r="D15" i="56"/>
  <c r="D14" i="56"/>
  <c r="C11" i="56"/>
  <c r="O4" i="44"/>
  <c r="D9" i="56"/>
  <c r="P4" i="44"/>
  <c r="B1" i="55"/>
  <c r="C1" i="55"/>
  <c r="D1" i="55"/>
  <c r="E1" i="55"/>
  <c r="F1" i="55"/>
  <c r="G1" i="55"/>
  <c r="H1" i="55"/>
  <c r="I1" i="55"/>
  <c r="J1" i="55"/>
  <c r="K1" i="55"/>
  <c r="L1" i="55"/>
  <c r="M1" i="55"/>
  <c r="N1" i="55"/>
  <c r="O1" i="55"/>
  <c r="P1" i="55"/>
  <c r="Q1" i="55"/>
  <c r="R1" i="55"/>
  <c r="S1" i="55"/>
  <c r="T1" i="55"/>
  <c r="U1" i="55"/>
  <c r="V1" i="55"/>
  <c r="W1" i="55"/>
  <c r="X1" i="55"/>
  <c r="Y1" i="55"/>
  <c r="Z1" i="55"/>
  <c r="AA1" i="55"/>
  <c r="AB1" i="55"/>
  <c r="AC1" i="55"/>
  <c r="AD1" i="55"/>
  <c r="AE1" i="55"/>
  <c r="AF1" i="55"/>
  <c r="AG1" i="55"/>
  <c r="AH1" i="55"/>
  <c r="AI1" i="55"/>
  <c r="AJ1" i="55"/>
  <c r="AK1" i="55"/>
  <c r="Q4" i="44"/>
  <c r="R4" i="44"/>
  <c r="S4" i="44"/>
  <c r="T4" i="44"/>
  <c r="U4" i="44"/>
  <c r="V4" i="44"/>
  <c r="W4" i="44"/>
  <c r="X4" i="44"/>
  <c r="Y4" i="44"/>
  <c r="Z4" i="44"/>
  <c r="AA4" i="44"/>
  <c r="AB4" i="44"/>
  <c r="AC4" i="44"/>
  <c r="AD4" i="44"/>
  <c r="AE4" i="44"/>
  <c r="AF4" i="44"/>
  <c r="AG4" i="44"/>
  <c r="AH4" i="44"/>
  <c r="AI4" i="44"/>
  <c r="AJ4" i="44"/>
  <c r="AK4" i="44"/>
  <c r="AL4" i="44"/>
  <c r="AM4" i="44"/>
  <c r="AN4" i="44"/>
  <c r="AO4" i="44"/>
  <c r="AP4" i="44"/>
  <c r="AQ4" i="44"/>
  <c r="AR4" i="44"/>
  <c r="AS4" i="44"/>
  <c r="AT4" i="44"/>
  <c r="A8" i="56"/>
  <c r="AA2" i="51"/>
  <c r="F10" i="51"/>
  <c r="P1" i="17"/>
  <c r="O2" i="8"/>
  <c r="K1" i="15"/>
  <c r="K3" i="46"/>
  <c r="W2" i="14"/>
  <c r="N27" i="43"/>
  <c r="I33" i="43"/>
  <c r="N23" i="43"/>
  <c r="I10" i="14"/>
  <c r="O8" i="14"/>
  <c r="L33" i="43"/>
  <c r="H14" i="14"/>
  <c r="H17" i="43"/>
  <c r="H37" i="43"/>
  <c r="E25" i="43"/>
  <c r="K8" i="14"/>
  <c r="G15" i="43"/>
  <c r="J16" i="43"/>
  <c r="I16" i="43"/>
  <c r="F37" i="43"/>
  <c r="F13" i="43"/>
  <c r="L35" i="43"/>
  <c r="N17" i="43"/>
  <c r="N12" i="14"/>
  <c r="K10" i="14"/>
  <c r="L23" i="43"/>
  <c r="E14" i="43"/>
  <c r="L10" i="43"/>
  <c r="E27" i="43"/>
  <c r="G16" i="43"/>
  <c r="H25" i="43"/>
  <c r="O13" i="43"/>
  <c r="O8" i="43"/>
  <c r="H29" i="43"/>
  <c r="I14" i="43"/>
  <c r="J29" i="43"/>
  <c r="F33" i="43"/>
  <c r="O14" i="14"/>
  <c r="H21" i="43"/>
  <c r="E15" i="43"/>
  <c r="J30" i="43"/>
  <c r="J23" i="43"/>
  <c r="E12" i="14"/>
  <c r="G27" i="43"/>
  <c r="K27" i="43"/>
  <c r="K37" i="43"/>
  <c r="F16" i="43"/>
  <c r="G12" i="43"/>
  <c r="N16" i="43"/>
  <c r="H30" i="43"/>
  <c r="E37" i="43"/>
  <c r="F15" i="43"/>
  <c r="I35" i="43"/>
  <c r="H31" i="43"/>
  <c r="I21" i="43"/>
  <c r="L16" i="43"/>
  <c r="E12" i="43"/>
  <c r="I25" i="43"/>
  <c r="O37" i="43"/>
  <c r="G31" i="43"/>
  <c r="F14" i="14"/>
  <c r="K21" i="43"/>
  <c r="N14" i="43"/>
  <c r="H12" i="14"/>
  <c r="L14" i="43"/>
  <c r="O14" i="43"/>
  <c r="I10" i="43"/>
  <c r="L37" i="43"/>
  <c r="J15" i="43"/>
  <c r="L17" i="43"/>
  <c r="J12" i="43"/>
  <c r="F25" i="43"/>
  <c r="G23" i="43"/>
  <c r="N10" i="14"/>
  <c r="G35" i="43"/>
  <c r="I15" i="43"/>
  <c r="N31" i="43"/>
  <c r="K31" i="43"/>
  <c r="I23" i="43"/>
  <c r="K12" i="43"/>
  <c r="G33" i="43"/>
  <c r="O17" i="43"/>
  <c r="I8" i="43"/>
  <c r="G12" i="14"/>
  <c r="J8" i="43"/>
  <c r="H13" i="43"/>
  <c r="K35" i="43"/>
  <c r="I17" i="43"/>
  <c r="J14" i="43"/>
  <c r="E31" i="43"/>
  <c r="E33" i="43"/>
  <c r="O29" i="43"/>
  <c r="L27" i="43"/>
  <c r="E8" i="43"/>
  <c r="K33" i="43"/>
  <c r="F30" i="43"/>
  <c r="H16" i="43"/>
  <c r="K29" i="43"/>
  <c r="F27" i="43"/>
  <c r="J12" i="14"/>
  <c r="N8" i="14"/>
  <c r="E10" i="14"/>
  <c r="J21" i="43"/>
  <c r="N12" i="43"/>
  <c r="F35" i="43"/>
  <c r="E16" i="43"/>
  <c r="K14" i="14"/>
  <c r="O10" i="14"/>
  <c r="F21" i="43"/>
  <c r="L30" i="43"/>
  <c r="J17" i="43"/>
  <c r="K14" i="43"/>
  <c r="N37" i="43"/>
  <c r="G14" i="14"/>
  <c r="N13" i="43"/>
  <c r="F31" i="43"/>
  <c r="E21" i="43"/>
  <c r="H15" i="43"/>
  <c r="H12" i="43"/>
  <c r="L8" i="43"/>
  <c r="J25" i="43"/>
  <c r="L21" i="43"/>
  <c r="G17" i="43"/>
  <c r="J13" i="43"/>
  <c r="E10" i="43"/>
  <c r="H8" i="14"/>
  <c r="J14" i="14"/>
  <c r="N8" i="43"/>
  <c r="F17" i="43"/>
  <c r="J10" i="14"/>
  <c r="I14" i="14"/>
  <c r="G21" i="43"/>
  <c r="E17" i="43"/>
  <c r="I13" i="43"/>
  <c r="I12" i="14"/>
  <c r="H27" i="43"/>
  <c r="O15" i="43"/>
  <c r="G13" i="43"/>
  <c r="O30" i="43"/>
  <c r="O12" i="43"/>
  <c r="F14" i="43"/>
  <c r="O25" i="43"/>
  <c r="K23" i="43"/>
  <c r="L13" i="43"/>
  <c r="F12" i="43"/>
  <c r="E30" i="43"/>
  <c r="G29" i="43"/>
  <c r="N21" i="43"/>
  <c r="N35" i="43"/>
  <c r="G25" i="43"/>
  <c r="F8" i="43"/>
  <c r="K16" i="43"/>
  <c r="J37" i="43"/>
  <c r="E13" i="43"/>
  <c r="N33" i="43"/>
  <c r="F10" i="14"/>
  <c r="E23" i="43"/>
  <c r="G10" i="14"/>
  <c r="K30" i="43"/>
  <c r="G8" i="43"/>
  <c r="L25" i="43"/>
  <c r="E8" i="14"/>
  <c r="N10" i="43"/>
  <c r="K12" i="14"/>
  <c r="N30" i="43"/>
  <c r="K25" i="43"/>
  <c r="H35" i="43"/>
  <c r="F12" i="14"/>
  <c r="O16" i="43"/>
  <c r="F23" i="43"/>
  <c r="J35" i="43"/>
  <c r="J31" i="43"/>
  <c r="H10" i="14"/>
  <c r="O12" i="14"/>
  <c r="O27" i="43"/>
  <c r="H14" i="43"/>
  <c r="O10" i="43"/>
  <c r="O31" i="43"/>
  <c r="L15" i="43"/>
  <c r="I29" i="43"/>
  <c r="O23" i="43"/>
  <c r="I27" i="43"/>
  <c r="G8" i="14"/>
  <c r="L12" i="14"/>
  <c r="N14" i="14"/>
  <c r="L8" i="14"/>
  <c r="J8" i="14"/>
  <c r="G37" i="43"/>
  <c r="H8" i="43"/>
  <c r="I8" i="14"/>
  <c r="O33" i="43"/>
  <c r="H10" i="43"/>
  <c r="I37" i="43"/>
  <c r="F8" i="14"/>
  <c r="G30" i="43"/>
  <c r="F10" i="43"/>
  <c r="J33" i="43"/>
  <c r="E35" i="43"/>
  <c r="L31" i="43"/>
  <c r="K13" i="43"/>
  <c r="N29" i="43"/>
  <c r="G14" i="43"/>
  <c r="K8" i="43"/>
  <c r="K17" i="43"/>
  <c r="I30" i="43"/>
  <c r="L12" i="43"/>
  <c r="I12" i="43"/>
  <c r="L14" i="14"/>
  <c r="K10" i="43"/>
  <c r="O35" i="43"/>
  <c r="I31" i="43"/>
  <c r="J27" i="43"/>
  <c r="H33" i="43"/>
  <c r="K15" i="43"/>
  <c r="F29" i="43"/>
  <c r="J10" i="43"/>
  <c r="N15" i="43"/>
  <c r="E29" i="43"/>
  <c r="N25" i="43"/>
  <c r="O21" i="43"/>
  <c r="L29" i="43"/>
  <c r="L10" i="14"/>
  <c r="E14" i="14"/>
  <c r="G10" i="43"/>
  <c r="H23" i="43"/>
  <c r="B2" i="27"/>
  <c r="C2" i="27"/>
  <c r="D2" i="27"/>
  <c r="E2" i="27"/>
  <c r="F2" i="27"/>
  <c r="H10" i="17"/>
  <c r="D12" i="17"/>
  <c r="G2" i="27"/>
  <c r="H2" i="27"/>
  <c r="J8" i="17"/>
  <c r="H8" i="17"/>
  <c r="J10" i="17"/>
  <c r="E8" i="17"/>
  <c r="E10" i="17"/>
  <c r="F12" i="17"/>
  <c r="I2" i="27"/>
  <c r="K14" i="17"/>
  <c r="J14" i="17"/>
  <c r="F8" i="17"/>
  <c r="C10" i="17"/>
  <c r="C14" i="17"/>
  <c r="F10" i="17"/>
  <c r="I14" i="17"/>
  <c r="I8" i="17"/>
  <c r="H12" i="17"/>
  <c r="E12" i="17"/>
  <c r="I10" i="17"/>
  <c r="F14" i="17"/>
  <c r="K8" i="17"/>
  <c r="D8" i="17"/>
  <c r="K12" i="17"/>
  <c r="K10" i="17"/>
  <c r="I12" i="17"/>
  <c r="H14" i="17"/>
  <c r="C8" i="17"/>
  <c r="J12" i="17"/>
  <c r="D10" i="17"/>
  <c r="E14" i="17"/>
  <c r="D14" i="17"/>
  <c r="C12" i="17"/>
  <c r="X14" i="51"/>
  <c r="N14" i="51"/>
  <c r="C14" i="51"/>
  <c r="P12" i="51"/>
  <c r="F12" i="51"/>
  <c r="S10" i="51"/>
  <c r="H10" i="51"/>
  <c r="S8" i="51"/>
  <c r="N8" i="51"/>
  <c r="H8" i="51"/>
  <c r="J10" i="51"/>
  <c r="L8" i="51"/>
  <c r="W14" i="51"/>
  <c r="L14" i="51"/>
  <c r="B14" i="51"/>
  <c r="O12" i="51"/>
  <c r="D12" i="51"/>
  <c r="R10" i="51"/>
  <c r="G10" i="51"/>
  <c r="T8" i="51"/>
  <c r="G8" i="51"/>
  <c r="T10" i="51"/>
  <c r="B8" i="51"/>
  <c r="V14" i="51"/>
  <c r="K14" i="51"/>
  <c r="X12" i="51"/>
  <c r="N12" i="51"/>
  <c r="C12" i="51"/>
  <c r="P10" i="51"/>
  <c r="V8" i="51"/>
  <c r="R12" i="51"/>
  <c r="T14" i="51"/>
  <c r="J14" i="51"/>
  <c r="W12" i="51"/>
  <c r="L12" i="51"/>
  <c r="B12" i="51"/>
  <c r="O10" i="51"/>
  <c r="D10" i="51"/>
  <c r="O8" i="51"/>
  <c r="J8" i="51"/>
  <c r="S14" i="51"/>
  <c r="H14" i="51"/>
  <c r="V12" i="51"/>
  <c r="K12" i="51"/>
  <c r="X10" i="51"/>
  <c r="N10" i="51"/>
  <c r="C10" i="51"/>
  <c r="P8" i="51"/>
  <c r="D8" i="51"/>
  <c r="R14" i="51"/>
  <c r="G14" i="51"/>
  <c r="T12" i="51"/>
  <c r="J12" i="51"/>
  <c r="W10" i="51"/>
  <c r="L10" i="51"/>
  <c r="B10" i="51"/>
  <c r="R8" i="51"/>
  <c r="F8" i="51"/>
  <c r="P14" i="51"/>
  <c r="F14" i="51"/>
  <c r="S12" i="51"/>
  <c r="H12" i="51"/>
  <c r="V10" i="51"/>
  <c r="K10" i="51"/>
  <c r="W8" i="51"/>
  <c r="K8" i="51"/>
  <c r="C8" i="51"/>
  <c r="O14" i="51"/>
  <c r="D14" i="51"/>
  <c r="G12" i="51"/>
  <c r="X8" i="51"/>
  <c r="B2" i="28"/>
  <c r="C2" i="28"/>
  <c r="D2" i="28"/>
  <c r="C31" i="8"/>
  <c r="C16" i="8"/>
  <c r="C21" i="8"/>
  <c r="C29" i="8"/>
  <c r="C15" i="8"/>
  <c r="C35" i="8"/>
  <c r="C19" i="8"/>
  <c r="C27" i="8"/>
  <c r="C13" i="8"/>
  <c r="C37" i="8"/>
  <c r="C17" i="8"/>
  <c r="C33" i="8"/>
  <c r="C12" i="8"/>
  <c r="C10" i="8"/>
  <c r="C14" i="8"/>
  <c r="C23" i="8"/>
  <c r="C25" i="8"/>
  <c r="C30" i="8"/>
  <c r="C8" i="8"/>
  <c r="E2" i="28"/>
  <c r="D16" i="8"/>
  <c r="D12" i="8"/>
  <c r="D19" i="8"/>
  <c r="D29" i="8"/>
  <c r="D15" i="8"/>
  <c r="D14" i="8"/>
  <c r="D27" i="8"/>
  <c r="D35" i="8"/>
  <c r="D21" i="8"/>
  <c r="D10" i="8"/>
  <c r="D30" i="8"/>
  <c r="D33" i="8"/>
  <c r="D13" i="8"/>
  <c r="D37" i="8"/>
  <c r="D17" i="8"/>
  <c r="D8" i="8"/>
  <c r="D31" i="8"/>
  <c r="D25" i="8"/>
  <c r="D23" i="8"/>
  <c r="F2" i="28"/>
  <c r="E21" i="8"/>
  <c r="E15" i="8"/>
  <c r="E13" i="8"/>
  <c r="E30" i="8"/>
  <c r="E31" i="8"/>
  <c r="E37" i="8"/>
  <c r="E33" i="8"/>
  <c r="E29" i="8"/>
  <c r="E35" i="8"/>
  <c r="E10" i="8"/>
  <c r="E16" i="8"/>
  <c r="E8" i="8"/>
  <c r="E12" i="8"/>
  <c r="E19" i="8"/>
  <c r="E27" i="8"/>
  <c r="E25" i="8"/>
  <c r="E23" i="8"/>
  <c r="E14" i="8"/>
  <c r="E17" i="8"/>
  <c r="G2" i="28"/>
  <c r="F19" i="8"/>
  <c r="F14" i="8"/>
  <c r="F29" i="8"/>
  <c r="F31" i="8"/>
  <c r="F30" i="8"/>
  <c r="F16" i="8"/>
  <c r="F23" i="8"/>
  <c r="F35" i="8"/>
  <c r="F10" i="8"/>
  <c r="F25" i="8"/>
  <c r="F17" i="8"/>
  <c r="F13" i="8"/>
  <c r="F21" i="8"/>
  <c r="F15" i="8"/>
  <c r="F37" i="8"/>
  <c r="F12" i="8"/>
  <c r="F27" i="8"/>
  <c r="F33" i="8"/>
  <c r="F8" i="8"/>
  <c r="H2" i="28"/>
  <c r="H23" i="8"/>
  <c r="H19" i="8"/>
  <c r="H12" i="8"/>
  <c r="H31" i="8"/>
  <c r="H25" i="8"/>
  <c r="H8" i="8"/>
  <c r="H30" i="8"/>
  <c r="H10" i="8"/>
  <c r="H13" i="8"/>
  <c r="H29" i="8"/>
  <c r="H16" i="8"/>
  <c r="H21" i="8"/>
  <c r="H17" i="8"/>
  <c r="H27" i="8"/>
  <c r="H37" i="8"/>
  <c r="H14" i="8"/>
  <c r="H15" i="8"/>
  <c r="H35" i="8"/>
  <c r="H33" i="8"/>
  <c r="I2" i="28"/>
  <c r="I31" i="8"/>
  <c r="I27" i="8"/>
  <c r="I23" i="8"/>
  <c r="I33" i="8"/>
  <c r="I13" i="8"/>
  <c r="I19" i="8"/>
  <c r="I12" i="8"/>
  <c r="I25" i="8"/>
  <c r="I16" i="8"/>
  <c r="I30" i="8"/>
  <c r="I29" i="8"/>
  <c r="I14" i="8"/>
  <c r="I37" i="8"/>
  <c r="I15" i="8"/>
  <c r="I10" i="8"/>
  <c r="I8" i="8"/>
  <c r="I17" i="8"/>
  <c r="I21" i="8"/>
  <c r="I35" i="8"/>
  <c r="J2" i="28"/>
  <c r="J14" i="8"/>
  <c r="J25" i="8"/>
  <c r="J27" i="8"/>
  <c r="J13" i="8"/>
  <c r="J37" i="8"/>
  <c r="J35" i="8"/>
  <c r="J16" i="8"/>
  <c r="J29" i="8"/>
  <c r="J15" i="8"/>
  <c r="J31" i="8"/>
  <c r="J19" i="8"/>
  <c r="J10" i="8"/>
  <c r="J12" i="8"/>
  <c r="J8" i="8"/>
  <c r="J17" i="8"/>
  <c r="J33" i="8"/>
  <c r="J30" i="8"/>
  <c r="J21" i="8"/>
  <c r="J23" i="8"/>
  <c r="K2" i="28"/>
  <c r="K29" i="8"/>
  <c r="K23" i="8"/>
  <c r="K25" i="8"/>
  <c r="K15" i="8"/>
  <c r="K8" i="8"/>
  <c r="K17" i="8"/>
  <c r="K37" i="8"/>
  <c r="K31" i="8"/>
  <c r="K27" i="8"/>
  <c r="K12" i="8"/>
  <c r="K13" i="8"/>
  <c r="K30" i="8"/>
  <c r="K19" i="8"/>
  <c r="K16" i="8"/>
  <c r="K14" i="8"/>
  <c r="K21" i="8"/>
  <c r="K33" i="8"/>
  <c r="K10" i="8"/>
  <c r="K35" i="8"/>
  <c r="L2" i="28"/>
  <c r="J2" i="27"/>
  <c r="K2" i="27"/>
  <c r="L2" i="27"/>
  <c r="M2" i="27"/>
  <c r="N2" i="27"/>
  <c r="O2" i="27"/>
  <c r="P2" i="27"/>
  <c r="Q2" i="27"/>
  <c r="R2" i="27"/>
  <c r="S2" i="27"/>
  <c r="T2" i="27"/>
  <c r="U2" i="27"/>
  <c r="V2" i="27"/>
  <c r="W2" i="27"/>
  <c r="X2" i="27"/>
  <c r="Y2" i="27"/>
  <c r="M2" i="28"/>
  <c r="N2" i="28"/>
  <c r="O2" i="28"/>
  <c r="P2" i="28"/>
  <c r="Q2" i="28"/>
  <c r="R2" i="28"/>
  <c r="S2" i="28"/>
  <c r="T2" i="28"/>
  <c r="U2" i="28"/>
  <c r="V2" i="28"/>
  <c r="W2" i="28"/>
  <c r="X2" i="28"/>
  <c r="Y2" i="28"/>
  <c r="Z2" i="28"/>
  <c r="AA2" i="28"/>
  <c r="AB2" i="28"/>
  <c r="AC2" i="28"/>
  <c r="AD2" i="28"/>
  <c r="AE2" i="28"/>
  <c r="AF2" i="28"/>
  <c r="AG2" i="28"/>
  <c r="AH2" i="28"/>
  <c r="AI2" i="28"/>
  <c r="AJ2" i="28"/>
  <c r="AK2" i="28"/>
  <c r="AL2" i="28"/>
  <c r="AM2" i="28"/>
  <c r="AN2" i="28"/>
  <c r="AO2" i="28"/>
  <c r="AP2" i="28"/>
  <c r="AQ2" i="28"/>
  <c r="AR2" i="28"/>
  <c r="AS2" i="28"/>
  <c r="AT2" i="28"/>
  <c r="AU2" i="28"/>
  <c r="AV2" i="28"/>
  <c r="AW2" i="28"/>
  <c r="AX2" i="28"/>
  <c r="AY2" i="28"/>
  <c r="AZ2" i="28"/>
  <c r="BA2" i="28"/>
  <c r="BB2" i="28"/>
  <c r="BC2" i="28"/>
  <c r="BD2" i="28"/>
  <c r="BE2" i="28"/>
  <c r="BF2" i="28"/>
  <c r="BG2" i="28"/>
  <c r="BH2" i="28"/>
  <c r="BI2" i="28"/>
  <c r="BJ2" i="28"/>
  <c r="BK2" i="28"/>
  <c r="BL2" i="28"/>
  <c r="BM2" i="28"/>
  <c r="BN2" i="28"/>
  <c r="BO2" i="28"/>
  <c r="BP2" i="28"/>
  <c r="BQ2" i="28"/>
  <c r="BR2" i="28"/>
  <c r="BS2" i="28"/>
  <c r="BT2" i="28"/>
  <c r="BU2" i="28"/>
  <c r="BV2" i="28"/>
  <c r="BW2" i="28"/>
  <c r="BX2" i="28"/>
</calcChain>
</file>

<file path=xl/sharedStrings.xml><?xml version="1.0" encoding="utf-8"?>
<sst xmlns="http://schemas.openxmlformats.org/spreadsheetml/2006/main" count="4132" uniqueCount="761">
  <si>
    <t>Coverage: England</t>
  </si>
  <si>
    <r>
      <t>Percentage who achieved (including equivalents</t>
    </r>
    <r>
      <rPr>
        <sz val="8"/>
        <rFont val="Arial"/>
        <family val="2"/>
      </rPr>
      <t>)</t>
    </r>
  </si>
  <si>
    <t>5+ GCSEs A*-C or equivalent</t>
  </si>
  <si>
    <t>5+ GCSEs A*-G or equivalent</t>
  </si>
  <si>
    <t>15 year olds</t>
  </si>
  <si>
    <t>1995/96</t>
  </si>
  <si>
    <t>1997/98</t>
  </si>
  <si>
    <t>1998/99</t>
  </si>
  <si>
    <t>1999/00</t>
  </si>
  <si>
    <t>2000/01</t>
  </si>
  <si>
    <t>2001/02</t>
  </si>
  <si>
    <t>2002/03</t>
  </si>
  <si>
    <t>2004/05</t>
  </si>
  <si>
    <t>2005/06</t>
  </si>
  <si>
    <t>2006/07</t>
  </si>
  <si>
    <t>2007/08</t>
  </si>
  <si>
    <t>2008/09</t>
  </si>
  <si>
    <t>2009/10</t>
  </si>
  <si>
    <t xml:space="preserve">2010/11 </t>
  </si>
  <si>
    <t xml:space="preserve">2009/10 </t>
  </si>
  <si>
    <t xml:space="preserve">Table 1b: The English Baccalaureate </t>
  </si>
  <si>
    <t>2010/11</t>
  </si>
  <si>
    <t>Number of pupils</t>
  </si>
  <si>
    <t>Boys</t>
  </si>
  <si>
    <t>Girls</t>
  </si>
  <si>
    <t>Total</t>
  </si>
  <si>
    <t>Percentage of pupils entered for the components of the English Baccalaureate:</t>
  </si>
  <si>
    <t xml:space="preserve"> - English</t>
  </si>
  <si>
    <t xml:space="preserve"> - Mathematics</t>
  </si>
  <si>
    <t xml:space="preserve"> - History or Geography</t>
  </si>
  <si>
    <t xml:space="preserve"> - Languages</t>
  </si>
  <si>
    <t>Number of eligible pupils</t>
  </si>
  <si>
    <t>Percentage making expected level of progress</t>
  </si>
  <si>
    <t>English</t>
  </si>
  <si>
    <t>Mathematics</t>
  </si>
  <si>
    <t>GCSE English grade</t>
  </si>
  <si>
    <t>% making expected progress</t>
  </si>
  <si>
    <t>A*</t>
  </si>
  <si>
    <t>A</t>
  </si>
  <si>
    <t>B</t>
  </si>
  <si>
    <t>C</t>
  </si>
  <si>
    <t>D</t>
  </si>
  <si>
    <t>E</t>
  </si>
  <si>
    <t>F</t>
  </si>
  <si>
    <t>G</t>
  </si>
  <si>
    <t>U / 
No entry</t>
  </si>
  <si>
    <t>W</t>
  </si>
  <si>
    <t>GCSE mathematics grade</t>
  </si>
  <si>
    <t>Relates to pupils who have made the expected progress</t>
  </si>
  <si>
    <t>Relates to pupils who are not included in the calculation of the progress measures</t>
  </si>
  <si>
    <t>Percentage who achieved at GCSE or equivalent</t>
  </si>
  <si>
    <t>English Baccalaureate</t>
  </si>
  <si>
    <t>5+ A*-C grades</t>
  </si>
  <si>
    <r>
      <t>5+ A*-C inc. English &amp; mathematics</t>
    </r>
    <r>
      <rPr>
        <vertAlign val="superscript"/>
        <sz val="8"/>
        <color indexed="8"/>
        <rFont val="Arial"/>
        <family val="2"/>
      </rPr>
      <t/>
    </r>
  </si>
  <si>
    <t>5+ A*-G grades</t>
  </si>
  <si>
    <t>5+ A*-G inc. English &amp; mathematics</t>
  </si>
  <si>
    <t>1+ A*-C grades</t>
  </si>
  <si>
    <t>Selective Schools</t>
  </si>
  <si>
    <t>Independent schools</t>
  </si>
  <si>
    <t>Independent special schools</t>
  </si>
  <si>
    <t>All schools</t>
  </si>
  <si>
    <t>Average GCSE and equivalents point score per pupil</t>
  </si>
  <si>
    <t>Percentage of pupils whose prior attainment was:</t>
  </si>
  <si>
    <t>Percentage of pupils achieving the English Baccalaureate whose prior attainment was:</t>
  </si>
  <si>
    <t>Percentage of pupils making the expected level of progress in English whose prior attainment was:</t>
  </si>
  <si>
    <t>Percentage of pupils making the expected level of progress in mathematics whose prior attainment was:</t>
  </si>
  <si>
    <t>Below Level 4</t>
  </si>
  <si>
    <t>Above Level 4</t>
  </si>
  <si>
    <t>Index of tables</t>
  </si>
  <si>
    <t>National tables</t>
  </si>
  <si>
    <t>Table 1a</t>
  </si>
  <si>
    <t>Table 1b</t>
  </si>
  <si>
    <t>Table 1c</t>
  </si>
  <si>
    <t>Table 1d</t>
  </si>
  <si>
    <t>Table 2</t>
  </si>
  <si>
    <t>2011/12</t>
  </si>
  <si>
    <t>Note: These figures represent the mean average for pupils making expected progress.</t>
  </si>
  <si>
    <t>Table 3a</t>
  </si>
  <si>
    <t>Table 3b</t>
  </si>
  <si>
    <t>All special schools</t>
  </si>
  <si>
    <t>Table 4b</t>
  </si>
  <si>
    <t>Table 4a</t>
  </si>
  <si>
    <t>Table 5b</t>
  </si>
  <si>
    <t>Table 6b</t>
  </si>
  <si>
    <t>Table 6a</t>
  </si>
  <si>
    <t>Table 3c</t>
  </si>
  <si>
    <r>
      <t>All state-funded mainstream schools</t>
    </r>
    <r>
      <rPr>
        <vertAlign val="superscript"/>
        <sz val="8"/>
        <rFont val="Arial"/>
        <family val="2"/>
      </rPr>
      <t>4</t>
    </r>
  </si>
  <si>
    <t>Non-maintained special schools</t>
  </si>
  <si>
    <t xml:space="preserve"> </t>
  </si>
  <si>
    <t>All</t>
  </si>
  <si>
    <t>Level2</t>
  </si>
  <si>
    <t>LEVEL2GCSE</t>
  </si>
  <si>
    <t>LEVEL2GVOC</t>
  </si>
  <si>
    <t>LEVEL2BTEC</t>
  </si>
  <si>
    <t>LEVEL2GCSEem</t>
  </si>
  <si>
    <t>LEVEL2GVOCem</t>
  </si>
  <si>
    <t>LEVEL2BTECem</t>
  </si>
  <si>
    <t>TPRIORLO</t>
  </si>
  <si>
    <t>TPRIORAV</t>
  </si>
  <si>
    <t>TPRIORHI</t>
  </si>
  <si>
    <t>TAC5EMLO</t>
  </si>
  <si>
    <t>TAC5EMAV</t>
  </si>
  <si>
    <t>TAC5EMHI</t>
  </si>
  <si>
    <t>TBASICSLO</t>
  </si>
  <si>
    <t>TBASICSAV</t>
  </si>
  <si>
    <t>TBASICSHI</t>
  </si>
  <si>
    <t>TEBACCLO</t>
  </si>
  <si>
    <t>TEBACCAV</t>
  </si>
  <si>
    <t>TEBACCHI</t>
  </si>
  <si>
    <t>T24ENGPRGLO</t>
  </si>
  <si>
    <t>T24ENGPRGAV</t>
  </si>
  <si>
    <t>T24ENGPRGHI</t>
  </si>
  <si>
    <t>T24MATPRGLO</t>
  </si>
  <si>
    <t>T24MATPRGAV</t>
  </si>
  <si>
    <t>T24MATPRGHI</t>
  </si>
  <si>
    <t>TPup24EngPrgLO</t>
  </si>
  <si>
    <t>TPup24EngPrgAV</t>
  </si>
  <si>
    <t>TPup24EngPrgHI</t>
  </si>
  <si>
    <t>TPup24MatPrgLO</t>
  </si>
  <si>
    <t>TPup24MatPrgAV</t>
  </si>
  <si>
    <t>TPup24MatPrgHI</t>
  </si>
  <si>
    <t>Modern Schools</t>
  </si>
  <si>
    <t>Comprehensive Schools</t>
  </si>
  <si>
    <t>All pupils</t>
  </si>
  <si>
    <t>Percentage entered for all components</t>
  </si>
  <si>
    <t>Percentage who achieved</t>
  </si>
  <si>
    <t>Percentage entered for components</t>
  </si>
  <si>
    <t>x   Figure has been suppressed due to low numbers (1 or 2 pupils) or where secondary suppression has been applied.</t>
  </si>
  <si>
    <t>Percentage of pupils achieving 5+ A*-C GCSEs or equivalent including English &amp; mathematics whose prior attainment was:</t>
  </si>
  <si>
    <t>No valid KS2 level</t>
  </si>
  <si>
    <t>TPRIOR</t>
  </si>
  <si>
    <t>2012/13</t>
  </si>
  <si>
    <t>Key stage 2 English attainment level</t>
  </si>
  <si>
    <t>Key stage 2 mathematics attainment level</t>
  </si>
  <si>
    <t>Females</t>
  </si>
  <si>
    <t>Males</t>
  </si>
  <si>
    <t>5.  Local authority maintained mainstream schools include community schools, voluntary aided schools, voluntary controlled schools and foundation schools.</t>
  </si>
  <si>
    <t>All state-funded schools, hospital schools and alternative provision including academy and free school alternative provision and pupil referral units</t>
  </si>
  <si>
    <t>Hospital schools and alternative provision including academy and free school alternative provision and pupil referral units</t>
  </si>
  <si>
    <r>
      <t>Converter academies</t>
    </r>
    <r>
      <rPr>
        <i/>
        <vertAlign val="superscript"/>
        <sz val="8"/>
        <rFont val="Arial"/>
        <family val="2"/>
      </rPr>
      <t>6</t>
    </r>
  </si>
  <si>
    <r>
      <t>Sponsored academies</t>
    </r>
    <r>
      <rPr>
        <i/>
        <vertAlign val="superscript"/>
        <sz val="8"/>
        <rFont val="Arial"/>
        <family val="2"/>
      </rPr>
      <t>6</t>
    </r>
  </si>
  <si>
    <r>
      <t>Academies and free schools</t>
    </r>
    <r>
      <rPr>
        <vertAlign val="superscript"/>
        <sz val="8"/>
        <rFont val="Arial"/>
        <family val="2"/>
      </rPr>
      <t>6</t>
    </r>
  </si>
  <si>
    <r>
      <t>Local authority maintained mainstream schools</t>
    </r>
    <r>
      <rPr>
        <vertAlign val="superscript"/>
        <sz val="8"/>
        <rFont val="Arial"/>
        <family val="2"/>
      </rPr>
      <t>5</t>
    </r>
  </si>
  <si>
    <t>Pupils who achieved</t>
  </si>
  <si>
    <t>Pupils entered for all components</t>
  </si>
  <si>
    <t xml:space="preserve"> Pupils who achieved at GCSE or equivalent</t>
  </si>
  <si>
    <t>Pupils who achieved at GCSE or equivalent</t>
  </si>
  <si>
    <t xml:space="preserve">Number of end of key stage 4 pupils </t>
  </si>
  <si>
    <t>Number of schools</t>
  </si>
  <si>
    <t>Column Numbers</t>
  </si>
  <si>
    <t>FLevel2</t>
  </si>
  <si>
    <t>MLevel2</t>
  </si>
  <si>
    <r>
      <t>All state-funded mainstream schools</t>
    </r>
    <r>
      <rPr>
        <vertAlign val="superscript"/>
        <sz val="9"/>
        <rFont val="Arial"/>
        <family val="2"/>
      </rPr>
      <t>4</t>
    </r>
  </si>
  <si>
    <r>
      <t>Local Authority maintained mainstream schools</t>
    </r>
    <r>
      <rPr>
        <vertAlign val="superscript"/>
        <sz val="9"/>
        <rFont val="Arial"/>
        <family val="2"/>
      </rPr>
      <t>5</t>
    </r>
  </si>
  <si>
    <r>
      <t>Academies and Free Schools</t>
    </r>
    <r>
      <rPr>
        <vertAlign val="superscript"/>
        <sz val="9"/>
        <rFont val="Arial"/>
        <family val="2"/>
      </rPr>
      <t>6</t>
    </r>
  </si>
  <si>
    <r>
      <t>Sponsored Academies</t>
    </r>
    <r>
      <rPr>
        <i/>
        <vertAlign val="superscript"/>
        <sz val="9"/>
        <rFont val="Arial"/>
        <family val="2"/>
      </rPr>
      <t>6</t>
    </r>
  </si>
  <si>
    <r>
      <t>Converter Academies</t>
    </r>
    <r>
      <rPr>
        <i/>
        <vertAlign val="superscript"/>
        <sz val="9"/>
        <rFont val="Arial"/>
        <family val="2"/>
      </rPr>
      <t>6</t>
    </r>
  </si>
  <si>
    <t xml:space="preserve">Gender: </t>
  </si>
  <si>
    <t>All Special schools</t>
  </si>
  <si>
    <t>Number of sponsored academies</t>
  </si>
  <si>
    <t>MLEVEL2GCSE</t>
  </si>
  <si>
    <t>MLEVEL2GVOC</t>
  </si>
  <si>
    <t>MLEVEL2BTEC</t>
  </si>
  <si>
    <t>MLEVEL2GCSEem</t>
  </si>
  <si>
    <t>MLEVEL2GVOCem</t>
  </si>
  <si>
    <t>MLEVEL2BTECem</t>
  </si>
  <si>
    <t>M5ACEM</t>
  </si>
  <si>
    <t>FLEVEL2GCSE</t>
  </si>
  <si>
    <t>FLEVEL2GVOC</t>
  </si>
  <si>
    <t>FLEVEL2BTEC</t>
  </si>
  <si>
    <t>FLEVEL2GCSEem</t>
  </si>
  <si>
    <t>FLEVEL2GVOCem</t>
  </si>
  <si>
    <t>FLEVEL2BTECem</t>
  </si>
  <si>
    <t>F5ACEM</t>
  </si>
  <si>
    <t>5ACEM</t>
  </si>
  <si>
    <t>Selective schools</t>
  </si>
  <si>
    <t>Modern schools</t>
  </si>
  <si>
    <t>Comprehensive schools</t>
  </si>
  <si>
    <t>Please select criteria</t>
  </si>
  <si>
    <t>MPRIOR</t>
  </si>
  <si>
    <t>MPRIORLO</t>
  </si>
  <si>
    <t>MPRIORAV</t>
  </si>
  <si>
    <t>MPRIORHI</t>
  </si>
  <si>
    <t>MAC5EMLO</t>
  </si>
  <si>
    <t>MAC5EMAV</t>
  </si>
  <si>
    <t>MAC5EMHI</t>
  </si>
  <si>
    <t>MBASICSLO</t>
  </si>
  <si>
    <t>MBASICSAV</t>
  </si>
  <si>
    <t>MBASICSHI</t>
  </si>
  <si>
    <t>MEBACCLO</t>
  </si>
  <si>
    <t>MEBACCAV</t>
  </si>
  <si>
    <t>MEBACCHI</t>
  </si>
  <si>
    <t>M24ENGPRGLO</t>
  </si>
  <si>
    <t>M24ENGPRGAV</t>
  </si>
  <si>
    <t>M24ENGPRGHI</t>
  </si>
  <si>
    <t>M24MATPRGLO</t>
  </si>
  <si>
    <t>M24MATPRGAV</t>
  </si>
  <si>
    <t>M24MATPRGHI</t>
  </si>
  <si>
    <t>MPup24EngPrgLO</t>
  </si>
  <si>
    <t>MPup24EngPrgAV</t>
  </si>
  <si>
    <t>MPup24EngPrgHI</t>
  </si>
  <si>
    <t>MPup24MatPrgLO</t>
  </si>
  <si>
    <t>MPup24MatPrgAV</t>
  </si>
  <si>
    <t>MPup24MatPrgHI</t>
  </si>
  <si>
    <t>FPRIOR</t>
  </si>
  <si>
    <t>FPRIORLO</t>
  </si>
  <si>
    <t>FPRIORAV</t>
  </si>
  <si>
    <t>FPRIORHI</t>
  </si>
  <si>
    <t>FAC5EMLO</t>
  </si>
  <si>
    <t>FAC5EMAV</t>
  </si>
  <si>
    <t>FAC5EMHI</t>
  </si>
  <si>
    <t>FBASICSLO</t>
  </si>
  <si>
    <t>FBASICSAV</t>
  </si>
  <si>
    <t>FBASICSHI</t>
  </si>
  <si>
    <t>FEBACCLO</t>
  </si>
  <si>
    <t>FEBACCAV</t>
  </si>
  <si>
    <t>FEBACCHI</t>
  </si>
  <si>
    <t>F24ENGPRGLO</t>
  </si>
  <si>
    <t>F24ENGPRGAV</t>
  </si>
  <si>
    <t>F24ENGPRGHI</t>
  </si>
  <si>
    <t>F24MATPRGLO</t>
  </si>
  <si>
    <t>F24MATPRGAV</t>
  </si>
  <si>
    <t>F24MATPRGHI</t>
  </si>
  <si>
    <t>FPup24EngPrgLO</t>
  </si>
  <si>
    <t>FPup24EngPrgAV</t>
  </si>
  <si>
    <t>FPup24EngPrgHI</t>
  </si>
  <si>
    <t>FPup24MatPrgLO</t>
  </si>
  <si>
    <t>FPup24MatPrgAV</t>
  </si>
  <si>
    <t>FPup24MatPrgHI</t>
  </si>
  <si>
    <t>Percentage of pupils achieving
A*-C in both English and mathematics GCSEs whose prior attainment was:</t>
  </si>
  <si>
    <t>5+A*-C grades</t>
  </si>
  <si>
    <t xml:space="preserve"> - Including English and Mathematics GCSE</t>
  </si>
  <si>
    <t>English and Mathematics GCSEs at grades A*-C</t>
  </si>
  <si>
    <t>5+A*-G grades</t>
  </si>
  <si>
    <t xml:space="preserve"> - Including English and Mathematics GCSE </t>
  </si>
  <si>
    <t>English and Mathematics GCSEs at grades A*-G</t>
  </si>
  <si>
    <t xml:space="preserve">2011/12 </t>
  </si>
  <si>
    <t>Year</t>
  </si>
  <si>
    <t>All sponsored academies</t>
  </si>
  <si>
    <t>At 
Level 4</t>
  </si>
  <si>
    <r>
      <t>Table 6a: Attainment of pupils at the end of key stage 4 by prior attainment band</t>
    </r>
    <r>
      <rPr>
        <b/>
        <vertAlign val="superscript"/>
        <sz val="9"/>
        <rFont val="Arial"/>
        <family val="2"/>
      </rPr>
      <t>1</t>
    </r>
    <r>
      <rPr>
        <b/>
        <sz val="9"/>
        <rFont val="Arial"/>
        <family val="2"/>
      </rPr>
      <t>, type of school and gender</t>
    </r>
  </si>
  <si>
    <t>All state-funded mainstream schools</t>
  </si>
  <si>
    <t>Local authority maintained mainstream schools</t>
  </si>
  <si>
    <t>All Academies and free schools</t>
  </si>
  <si>
    <t>Sponsored Academies</t>
  </si>
  <si>
    <t>Converter Academies</t>
  </si>
  <si>
    <t>Free schools</t>
  </si>
  <si>
    <t>All State-funded schools</t>
  </si>
  <si>
    <t>Hospital schools, Pupil Referral Units (PRUs) and Alternative Provision (AP)</t>
  </si>
  <si>
    <t>All State-funded schools including hospital schools, PRUs and AP</t>
  </si>
  <si>
    <t>open for 
2 academic years</t>
  </si>
  <si>
    <t>open for 
3 academic years</t>
  </si>
  <si>
    <t>open for 
4 academic years</t>
  </si>
  <si>
    <t>open for 
5 or more academic years</t>
  </si>
  <si>
    <t>Percentage of pupils achieving 5 or more GCSEs at grade A*-C as successive equivalents are included</t>
  </si>
  <si>
    <t>Vlookups</t>
  </si>
  <si>
    <t>1.  Includes entries and achievements by these pupils in previous academic years.</t>
  </si>
  <si>
    <t>Table 1a: Time series of GCSE and equivalent entries and achievements</t>
  </si>
  <si>
    <t>1.  Including entries and achievements in previous academic years.</t>
  </si>
  <si>
    <t>2.  Includes entries and achievements by these pupils in previous academic years.</t>
  </si>
  <si>
    <t>GCSE and equivalent entries and achievements of pupils at the end of key stage 4 by type of school and gender</t>
  </si>
  <si>
    <t>Average point scores and achievement of GCSE English and mathematics at grades A* to C by pupils at the end of key stage 4 by type of school and gender</t>
  </si>
  <si>
    <r>
      <t>5+ A*-C including English and mathematics</t>
    </r>
    <r>
      <rPr>
        <vertAlign val="superscript"/>
        <sz val="8"/>
        <color indexed="8"/>
        <rFont val="Arial"/>
        <family val="2"/>
      </rPr>
      <t/>
    </r>
  </si>
  <si>
    <t>5+ A*-G including English and mathematics</t>
  </si>
  <si>
    <r>
      <t>Table 3c:  GCSE and equivalent entries and achievements of pupils at the end of key stage 4 in sponsored academies</t>
    </r>
    <r>
      <rPr>
        <b/>
        <vertAlign val="superscript"/>
        <sz val="9"/>
        <rFont val="Arial"/>
        <family val="2"/>
      </rPr>
      <t>1</t>
    </r>
    <r>
      <rPr>
        <b/>
        <sz val="9"/>
        <rFont val="Arial"/>
        <family val="2"/>
      </rPr>
      <t xml:space="preserve"> by length of time open</t>
    </r>
  </si>
  <si>
    <t>Percentage of pupils achieving 5+ A*-C GCSEs or equivalent including English and mathematics whose prior attainment was:</t>
  </si>
  <si>
    <t>=This field feeds into Tables 6ab</t>
  </si>
  <si>
    <t>=This field feeds into Tables 5ab</t>
  </si>
  <si>
    <t>=This field feeds into Tables 4ab</t>
  </si>
  <si>
    <t>Use below for drop-down menu on tables:</t>
  </si>
  <si>
    <t>NB: All tables above feed into Table 2</t>
  </si>
  <si>
    <t>Percentage of pupils achieving 5 or more GCSEs at grade A*-C including English and mathematics GCSEs as successive equivalents are included</t>
  </si>
  <si>
    <r>
      <t>Average capped</t>
    </r>
    <r>
      <rPr>
        <vertAlign val="superscript"/>
        <sz val="8"/>
        <rFont val="Arial"/>
        <family val="2"/>
      </rPr>
      <t xml:space="preserve">3 </t>
    </r>
    <r>
      <rPr>
        <sz val="8"/>
        <rFont val="Arial"/>
        <family val="2"/>
      </rPr>
      <t>GCSE and equivalents point score per pupil</t>
    </r>
  </si>
  <si>
    <t>3.  Average capped point scores are calculated using the best 8 GCSE and equivalent results.</t>
  </si>
  <si>
    <t xml:space="preserve">Percentage of pupils achieving level 2 at the end of key stage 4 by qualification families and type of school and gender </t>
  </si>
  <si>
    <t>Percentage of pupils who achieved the English Baccalaureate:</t>
  </si>
  <si>
    <r>
      <t>Free schools</t>
    </r>
    <r>
      <rPr>
        <i/>
        <vertAlign val="superscript"/>
        <sz val="8"/>
        <rFont val="Arial"/>
        <family val="2"/>
      </rPr>
      <t>6</t>
    </r>
  </si>
  <si>
    <r>
      <t>University technical colleges (UTCs)</t>
    </r>
    <r>
      <rPr>
        <i/>
        <vertAlign val="superscript"/>
        <sz val="8"/>
        <rFont val="Arial"/>
        <family val="2"/>
      </rPr>
      <t>6</t>
    </r>
  </si>
  <si>
    <r>
      <t>University Technical Colleges (UTCs)</t>
    </r>
    <r>
      <rPr>
        <i/>
        <vertAlign val="superscript"/>
        <sz val="9"/>
        <rFont val="Arial"/>
        <family val="2"/>
      </rPr>
      <t>6</t>
    </r>
  </si>
  <si>
    <r>
      <t>Studio Schools</t>
    </r>
    <r>
      <rPr>
        <i/>
        <vertAlign val="superscript"/>
        <sz val="9"/>
        <rFont val="Arial"/>
        <family val="2"/>
      </rPr>
      <t>6</t>
    </r>
  </si>
  <si>
    <r>
      <t>Free schools</t>
    </r>
    <r>
      <rPr>
        <i/>
        <vertAlign val="superscript"/>
        <sz val="9"/>
        <rFont val="Arial"/>
        <family val="2"/>
      </rPr>
      <t>6</t>
    </r>
  </si>
  <si>
    <r>
      <t>Studio schools</t>
    </r>
    <r>
      <rPr>
        <i/>
        <vertAlign val="superscript"/>
        <sz val="8"/>
        <rFont val="Arial"/>
        <family val="2"/>
      </rPr>
      <t>6</t>
    </r>
  </si>
  <si>
    <r>
      <t>Table 3d:  GCSE and equivalent entries and achievements of pupils at the end of key stage 4 in converter academies</t>
    </r>
    <r>
      <rPr>
        <b/>
        <vertAlign val="superscript"/>
        <sz val="9"/>
        <rFont val="Arial"/>
        <family val="2"/>
      </rPr>
      <t>1</t>
    </r>
    <r>
      <rPr>
        <b/>
        <sz val="9"/>
        <rFont val="Arial"/>
        <family val="2"/>
      </rPr>
      <t xml:space="preserve"> by length of time open</t>
    </r>
  </si>
  <si>
    <t>Table 3d</t>
  </si>
  <si>
    <t>Table5</t>
  </si>
  <si>
    <t xml:space="preserve">GCSEs only 
</t>
  </si>
  <si>
    <t>Percentage entered for 5+ GCSEs or equivalent</t>
  </si>
  <si>
    <t>Percentage entered for GCSEs or equivalents</t>
  </si>
  <si>
    <t>Any passes</t>
  </si>
  <si>
    <t>Any qualification</t>
  </si>
  <si>
    <r>
      <t>Sponsored academies</t>
    </r>
    <r>
      <rPr>
        <vertAlign val="superscript"/>
        <sz val="8"/>
        <rFont val="Arial"/>
        <family val="2"/>
      </rPr>
      <t>1</t>
    </r>
    <r>
      <rPr>
        <sz val="8"/>
        <rFont val="Arial"/>
        <family val="2"/>
      </rPr>
      <t>:</t>
    </r>
  </si>
  <si>
    <r>
      <t>Converter academies</t>
    </r>
    <r>
      <rPr>
        <vertAlign val="superscript"/>
        <sz val="8"/>
        <rFont val="Arial"/>
        <family val="2"/>
      </rPr>
      <t>1</t>
    </r>
    <r>
      <rPr>
        <sz val="8"/>
        <rFont val="Arial"/>
        <family val="2"/>
      </rPr>
      <t>:</t>
    </r>
  </si>
  <si>
    <t>Pupils entered for GCSEs or equivalents</t>
  </si>
  <si>
    <t xml:space="preserve">Table 3a:  GCSE and equivalent entries and achievements of pupils at the end of key stage 4 by type of school and gender </t>
  </si>
  <si>
    <t>Pupils entered for 5+ GCSEs or equivalent</t>
  </si>
  <si>
    <t>Table 5a:  Percentage of pupils achieving level 2 at the end of key stage 4 by qualification families, by type of school and gender</t>
  </si>
  <si>
    <t>Table 5a</t>
  </si>
  <si>
    <t>1.  A full explanation of how expected progress is calculated is included in the methodology document of this SFR.</t>
  </si>
  <si>
    <t>Academies and free schools8</t>
  </si>
  <si>
    <t>Sponsored academies8</t>
  </si>
  <si>
    <t>Converter academies8</t>
  </si>
  <si>
    <t>Free schools8</t>
  </si>
  <si>
    <t>University technical colleges (UTCs)8</t>
  </si>
  <si>
    <t>Studio schools8</t>
  </si>
  <si>
    <t>1.  An explanation of how prior attainment bands are calculated is included in the methodology document of this SFR.</t>
  </si>
  <si>
    <t>1.  Pupils included are those at the end of key stage 4 who have valid matched KS2 result or teacher assessment. Pupils with no prior attainment record are excluded from the calculation unless they are ungraded or have achieved grade B or above at GCSE. A full explanation of how expected progress is calculated is included in the methodology document of this SFR.</t>
  </si>
  <si>
    <t>Number of converter academies</t>
  </si>
  <si>
    <t>All converter academies</t>
  </si>
  <si>
    <t>GCSE and equivalent entries and achievements of pupils at the end of key stage 4 in converter academies by length of time open</t>
  </si>
  <si>
    <t>GCSE and equivalent entries and achievements of pupils at the end of key stage 4 in sponsored academies by length of time open</t>
  </si>
  <si>
    <t>2014/15</t>
  </si>
  <si>
    <t>..</t>
  </si>
  <si>
    <t>Source: key stage 4 attainment data</t>
  </si>
  <si>
    <t>3.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pupil referral units and alternative provision. Alternative provision includes academy and free school alternative provision.</t>
  </si>
  <si>
    <t>5.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pupil referral units and alternative provision. Alternative provision includes academy and free school alternative provision.</t>
  </si>
  <si>
    <t>Number of pupils at the end of key stage 4</t>
  </si>
  <si>
    <t>4.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pupil referral units and alternative provision. Alternative provision includes academy and free school alternative provision.</t>
  </si>
  <si>
    <r>
      <t>All state-funded mainstream schools</t>
    </r>
    <r>
      <rPr>
        <vertAlign val="superscript"/>
        <sz val="8"/>
        <rFont val="Arial"/>
        <family val="2"/>
      </rPr>
      <t>3,4</t>
    </r>
  </si>
  <si>
    <r>
      <t>All state-funded mainstream schools3,</t>
    </r>
    <r>
      <rPr>
        <vertAlign val="superscript"/>
        <sz val="8"/>
        <rFont val="Arial"/>
        <family val="2"/>
      </rPr>
      <t>4</t>
    </r>
  </si>
  <si>
    <t xml:space="preserve">1.  Includes all sponsored academies that were open before 12 September 2014. </t>
  </si>
  <si>
    <t xml:space="preserve">1.  Includes all converter academies that were open before 12 September 2014. </t>
  </si>
  <si>
    <t>8.  State-funded special schools include community special schools, foundation special schools, special sponsored academies, special converter academies and special free schools.</t>
  </si>
  <si>
    <t>10.  All independent schools include non-maintained special schools, independent special schools and independent schools.</t>
  </si>
  <si>
    <r>
      <t>All state-funded special schools</t>
    </r>
    <r>
      <rPr>
        <vertAlign val="superscript"/>
        <sz val="8"/>
        <rFont val="Arial"/>
        <family val="2"/>
      </rPr>
      <t>8</t>
    </r>
  </si>
  <si>
    <r>
      <t>All state-funded schools</t>
    </r>
    <r>
      <rPr>
        <b/>
        <vertAlign val="superscript"/>
        <sz val="8"/>
        <rFont val="Arial"/>
        <family val="2"/>
      </rPr>
      <t>9</t>
    </r>
  </si>
  <si>
    <r>
      <t>All independent schools</t>
    </r>
    <r>
      <rPr>
        <b/>
        <vertAlign val="superscript"/>
        <sz val="8"/>
        <rFont val="Arial"/>
        <family val="2"/>
      </rPr>
      <t>10</t>
    </r>
  </si>
  <si>
    <t xml:space="preserve">  </t>
  </si>
  <si>
    <t xml:space="preserve">4.  Includes BTEC qualifications awarded as part of the Qualifications and Credit Framework (QCF).  </t>
  </si>
  <si>
    <t xml:space="preserve">5.  Achievements in AS levels are added in the final 'GCSEs and all equivalents' column. In performance tables, AS levels are counted as GCSE achievements. </t>
  </si>
  <si>
    <t>6.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pupil referral units and alternative provision. Alternative provision includes academy and free school alternative provision.</t>
  </si>
  <si>
    <t>7.  Local authority maintained mainstream schools include community schools, voluntary aided schools, voluntary controlled schools and foundation schools.</t>
  </si>
  <si>
    <t>11.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pupil referral units and alternative provision. Alternative provision includes academy and free school alternative provision.</t>
  </si>
  <si>
    <t>12.  All independent schools include non-maintained special schools, independent special schools and independent schools.</t>
  </si>
  <si>
    <r>
      <t>GCSEs including Level 1/2 Certificates</t>
    </r>
    <r>
      <rPr>
        <vertAlign val="superscript"/>
        <sz val="8"/>
        <rFont val="Arial"/>
        <family val="2"/>
      </rPr>
      <t>3</t>
    </r>
    <r>
      <rPr>
        <sz val="8"/>
        <rFont val="Arial"/>
        <family val="2"/>
      </rPr>
      <t xml:space="preserve"> and applied GCSEs</t>
    </r>
  </si>
  <si>
    <r>
      <t>GCSEs, Level 1/2 Certificates</t>
    </r>
    <r>
      <rPr>
        <vertAlign val="superscript"/>
        <sz val="8"/>
        <rFont val="Arial"/>
        <family val="2"/>
      </rPr>
      <t>3</t>
    </r>
    <r>
      <rPr>
        <sz val="8"/>
        <rFont val="Arial"/>
        <family val="2"/>
      </rPr>
      <t>, applied GCSEs and BTECs</t>
    </r>
    <r>
      <rPr>
        <vertAlign val="superscript"/>
        <sz val="8"/>
        <rFont val="Arial"/>
        <family val="2"/>
      </rPr>
      <t>4</t>
    </r>
  </si>
  <si>
    <r>
      <t>GCSEs and all equivalents</t>
    </r>
    <r>
      <rPr>
        <vertAlign val="superscript"/>
        <sz val="8"/>
        <rFont val="Arial"/>
        <family val="2"/>
      </rPr>
      <t>4,5</t>
    </r>
  </si>
  <si>
    <r>
      <t>All state-funded mainstream schools</t>
    </r>
    <r>
      <rPr>
        <vertAlign val="superscript"/>
        <sz val="8"/>
        <rFont val="Arial"/>
        <family val="2"/>
      </rPr>
      <t>6</t>
    </r>
  </si>
  <si>
    <r>
      <t>Local authority maintained mainstream schools</t>
    </r>
    <r>
      <rPr>
        <vertAlign val="superscript"/>
        <sz val="8"/>
        <rFont val="Arial"/>
        <family val="2"/>
      </rPr>
      <t>7</t>
    </r>
  </si>
  <si>
    <r>
      <t>Academies and free schools</t>
    </r>
    <r>
      <rPr>
        <vertAlign val="superscript"/>
        <sz val="8"/>
        <rFont val="Arial"/>
        <family val="2"/>
      </rPr>
      <t>8</t>
    </r>
  </si>
  <si>
    <r>
      <t>Sponsored academies</t>
    </r>
    <r>
      <rPr>
        <i/>
        <vertAlign val="superscript"/>
        <sz val="8"/>
        <rFont val="Arial"/>
        <family val="2"/>
      </rPr>
      <t>8</t>
    </r>
  </si>
  <si>
    <r>
      <t>Converter academies</t>
    </r>
    <r>
      <rPr>
        <i/>
        <vertAlign val="superscript"/>
        <sz val="8"/>
        <rFont val="Arial"/>
        <family val="2"/>
      </rPr>
      <t>8</t>
    </r>
  </si>
  <si>
    <r>
      <t>Free schools</t>
    </r>
    <r>
      <rPr>
        <i/>
        <vertAlign val="superscript"/>
        <sz val="8"/>
        <rFont val="Arial"/>
        <family val="2"/>
      </rPr>
      <t>8</t>
    </r>
  </si>
  <si>
    <r>
      <t>University technical colleges (UTCs)</t>
    </r>
    <r>
      <rPr>
        <i/>
        <vertAlign val="superscript"/>
        <sz val="8"/>
        <rFont val="Arial"/>
        <family val="2"/>
      </rPr>
      <t>8</t>
    </r>
  </si>
  <si>
    <r>
      <t>Studio schools</t>
    </r>
    <r>
      <rPr>
        <i/>
        <vertAlign val="superscript"/>
        <sz val="8"/>
        <rFont val="Arial"/>
        <family val="2"/>
      </rPr>
      <t>8</t>
    </r>
  </si>
  <si>
    <r>
      <t>Further education colleges with provision for 14- to 16-year-olds</t>
    </r>
    <r>
      <rPr>
        <vertAlign val="superscript"/>
        <sz val="8"/>
        <rFont val="Arial"/>
        <family val="2"/>
      </rPr>
      <t>9</t>
    </r>
  </si>
  <si>
    <r>
      <t>All state-funded special schools</t>
    </r>
    <r>
      <rPr>
        <vertAlign val="superscript"/>
        <sz val="8"/>
        <rFont val="Arial"/>
        <family val="2"/>
      </rPr>
      <t>10</t>
    </r>
  </si>
  <si>
    <r>
      <t>All state-funded schools</t>
    </r>
    <r>
      <rPr>
        <b/>
        <vertAlign val="superscript"/>
        <sz val="8"/>
        <rFont val="Arial"/>
        <family val="2"/>
      </rPr>
      <t>11</t>
    </r>
  </si>
  <si>
    <r>
      <t>All independent schools</t>
    </r>
    <r>
      <rPr>
        <b/>
        <vertAlign val="superscript"/>
        <sz val="8"/>
        <rFont val="Arial"/>
        <family val="2"/>
      </rPr>
      <t>12</t>
    </r>
  </si>
  <si>
    <t>All state-funded special schools10</t>
  </si>
  <si>
    <t>All state-funded schools11</t>
  </si>
  <si>
    <t>Local authority maintained mainstream schools7</t>
  </si>
  <si>
    <t>Further education colleges with provision for 14- to 16-year-olds9</t>
  </si>
  <si>
    <t>All independent schools12</t>
  </si>
  <si>
    <t xml:space="preserve">4.  Includes BTEC qualifications awarded as part of the Qualifications and Credit Framework (QCF). </t>
  </si>
  <si>
    <r>
      <t>GCSEs    and all equivalents</t>
    </r>
    <r>
      <rPr>
        <vertAlign val="superscript"/>
        <sz val="8"/>
        <rFont val="Arial"/>
        <family val="2"/>
      </rPr>
      <t>5</t>
    </r>
  </si>
  <si>
    <r>
      <t>Percentage of pupils achieving 5 or more GCSEs at grade A*-C including English &amp; mathematics GCSEs or Level 1/2 Certificates</t>
    </r>
    <r>
      <rPr>
        <vertAlign val="superscript"/>
        <sz val="8"/>
        <rFont val="Arial"/>
        <family val="2"/>
      </rPr>
      <t>3</t>
    </r>
    <r>
      <rPr>
        <sz val="8"/>
        <rFont val="Arial"/>
        <family val="2"/>
      </rPr>
      <t xml:space="preserve"> as successive equivalents are included</t>
    </r>
  </si>
  <si>
    <t>All state-funded mainstream schools6,7</t>
  </si>
  <si>
    <r>
      <t>All state-funded mainstream schools</t>
    </r>
    <r>
      <rPr>
        <vertAlign val="superscript"/>
        <sz val="10"/>
        <rFont val="Arial"/>
        <family val="2"/>
      </rPr>
      <t>6</t>
    </r>
  </si>
  <si>
    <r>
      <t>Further education colleges with provision for 14- to 16-year-olds</t>
    </r>
    <r>
      <rPr>
        <vertAlign val="superscript"/>
        <sz val="8"/>
        <rFont val="Arial"/>
        <family val="2"/>
      </rPr>
      <t>7</t>
    </r>
  </si>
  <si>
    <t>Further education colleges with provision for 14- to 16-year-olds7</t>
  </si>
  <si>
    <r>
      <t>Number of pupils</t>
    </r>
    <r>
      <rPr>
        <vertAlign val="superscript"/>
        <sz val="8"/>
        <rFont val="Arial"/>
        <family val="2"/>
      </rPr>
      <t>4</t>
    </r>
  </si>
  <si>
    <t>4.  Number of pupils on roll aged 15 at the start of the academic year or at the end of key stage 4.</t>
  </si>
  <si>
    <r>
      <t>5+ GCSEs A*-C or equivalent including English and mathematics GCSEs</t>
    </r>
    <r>
      <rPr>
        <vertAlign val="superscript"/>
        <sz val="8"/>
        <rFont val="Arial"/>
        <family val="2"/>
      </rPr>
      <t>5</t>
    </r>
  </si>
  <si>
    <r>
      <t>5+ GCSEs A*-G or equivalent including English and mathematics GCSEs</t>
    </r>
    <r>
      <rPr>
        <vertAlign val="superscript"/>
        <sz val="8"/>
        <rFont val="Arial"/>
        <family val="2"/>
      </rPr>
      <t>5</t>
    </r>
  </si>
  <si>
    <r>
      <t>Any passes</t>
    </r>
    <r>
      <rPr>
        <vertAlign val="superscript"/>
        <sz val="8"/>
        <rFont val="Arial"/>
        <family val="2"/>
      </rPr>
      <t>6</t>
    </r>
  </si>
  <si>
    <r>
      <t>1996/97</t>
    </r>
    <r>
      <rPr>
        <vertAlign val="superscript"/>
        <sz val="8"/>
        <rFont val="Arial"/>
        <family val="2"/>
      </rPr>
      <t>7</t>
    </r>
  </si>
  <si>
    <r>
      <t>2003/04</t>
    </r>
    <r>
      <rPr>
        <vertAlign val="superscript"/>
        <sz val="8"/>
        <rFont val="Arial"/>
        <family val="2"/>
      </rPr>
      <t>8</t>
    </r>
  </si>
  <si>
    <t>7.  Percentages from 1996/97 include GCSEs and GNVQs.</t>
  </si>
  <si>
    <t>8.  Percentages from 2003/04 include GCSEs and other equivalent qualifications approved for use pre-16.</t>
  </si>
  <si>
    <r>
      <t>Pupils at end key stage 4</t>
    </r>
    <r>
      <rPr>
        <vertAlign val="superscript"/>
        <sz val="8"/>
        <rFont val="Arial"/>
        <family val="2"/>
      </rPr>
      <t>9</t>
    </r>
  </si>
  <si>
    <r>
      <t>2013/14 (2013 methodology</t>
    </r>
    <r>
      <rPr>
        <vertAlign val="superscript"/>
        <sz val="8"/>
        <rFont val="Arial"/>
        <family val="2"/>
      </rPr>
      <t>10</t>
    </r>
    <r>
      <rPr>
        <sz val="8"/>
        <rFont val="Arial"/>
        <family val="2"/>
      </rPr>
      <t>)</t>
    </r>
  </si>
  <si>
    <r>
      <t>2013/14 (2014 methodology</t>
    </r>
    <r>
      <rPr>
        <vertAlign val="superscript"/>
        <sz val="8"/>
        <rFont val="Arial"/>
        <family val="2"/>
      </rPr>
      <t>11</t>
    </r>
    <r>
      <rPr>
        <sz val="8"/>
        <rFont val="Arial"/>
        <family val="2"/>
      </rPr>
      <t>)</t>
    </r>
  </si>
  <si>
    <r>
      <t>2009/10 including IGCSEs</t>
    </r>
    <r>
      <rPr>
        <vertAlign val="superscript"/>
        <sz val="8"/>
        <rFont val="Arial"/>
        <family val="2"/>
      </rPr>
      <t>5</t>
    </r>
  </si>
  <si>
    <r>
      <t>Pupils at end key stage 4
(All schools</t>
    </r>
    <r>
      <rPr>
        <vertAlign val="superscript"/>
        <sz val="8"/>
        <rFont val="Arial"/>
        <family val="2"/>
      </rPr>
      <t>4</t>
    </r>
    <r>
      <rPr>
        <sz val="8"/>
        <rFont val="Arial"/>
        <family val="2"/>
      </rPr>
      <t>)</t>
    </r>
  </si>
  <si>
    <r>
      <t>Pupils at end key stage 4 
(State-funded schools</t>
    </r>
    <r>
      <rPr>
        <vertAlign val="superscript"/>
        <sz val="8"/>
        <rFont val="Arial"/>
        <family val="2"/>
      </rPr>
      <t>5</t>
    </r>
    <r>
      <rPr>
        <sz val="8"/>
        <rFont val="Arial"/>
        <family val="2"/>
      </rPr>
      <t>)</t>
    </r>
  </si>
  <si>
    <r>
      <t xml:space="preserve"> - Sciences</t>
    </r>
    <r>
      <rPr>
        <vertAlign val="superscript"/>
        <sz val="8"/>
        <rFont val="Arial"/>
        <family val="2"/>
      </rPr>
      <t>7</t>
    </r>
  </si>
  <si>
    <t xml:space="preserve">8.  The figures for pupils achieving the English and mathematics subject areas are calculated as a percentage of pupils at the end of key stage 4. The figures for sciences, history or geography and languages achievements are calculated as a percentage of those pupils who were entered in that subject area.  </t>
  </si>
  <si>
    <r>
      <t>Percentage of pupils who achieved the components of the English Baccalaureate</t>
    </r>
    <r>
      <rPr>
        <b/>
        <vertAlign val="superscript"/>
        <sz val="8"/>
        <rFont val="Arial"/>
        <family val="2"/>
      </rPr>
      <t>8</t>
    </r>
    <r>
      <rPr>
        <b/>
        <sz val="8"/>
        <rFont val="Arial"/>
        <family val="2"/>
      </rPr>
      <t xml:space="preserve"> :</t>
    </r>
  </si>
  <si>
    <t>7.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pupil referral units and alternative provision. Alternative provision includes academy and free school alternative provision.</t>
  </si>
  <si>
    <r>
      <t>2009/10 including IGCSE</t>
    </r>
    <r>
      <rPr>
        <vertAlign val="superscript"/>
        <sz val="8"/>
        <rFont val="Arial"/>
        <family val="2"/>
      </rPr>
      <t>4</t>
    </r>
  </si>
  <si>
    <r>
      <t>2013/14 (2013 methodology</t>
    </r>
    <r>
      <rPr>
        <vertAlign val="superscript"/>
        <sz val="8"/>
        <rFont val="Arial"/>
        <family val="2"/>
      </rPr>
      <t>5</t>
    </r>
    <r>
      <rPr>
        <sz val="8"/>
        <rFont val="Arial"/>
        <family val="2"/>
      </rPr>
      <t>)</t>
    </r>
  </si>
  <si>
    <r>
      <t>2013/14 (2014 methodology</t>
    </r>
    <r>
      <rPr>
        <vertAlign val="superscript"/>
        <sz val="8"/>
        <rFont val="Arial"/>
        <family val="2"/>
      </rPr>
      <t>6</t>
    </r>
    <r>
      <rPr>
        <sz val="8"/>
        <rFont val="Arial"/>
        <family val="2"/>
      </rPr>
      <t>)</t>
    </r>
  </si>
  <si>
    <t>9.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pupil referral units and alternative provision. Alternative provision includes academy and free school alternative provision.</t>
  </si>
  <si>
    <r>
      <t>Local Authority maintained mainstream schools</t>
    </r>
    <r>
      <rPr>
        <vertAlign val="superscript"/>
        <sz val="10"/>
        <rFont val="Arial"/>
        <family val="2"/>
      </rPr>
      <t>5</t>
    </r>
  </si>
  <si>
    <r>
      <t>Academies and Free Schools</t>
    </r>
    <r>
      <rPr>
        <vertAlign val="superscript"/>
        <sz val="10"/>
        <rFont val="Arial"/>
        <family val="2"/>
      </rPr>
      <t>6</t>
    </r>
  </si>
  <si>
    <r>
      <t>Sponsored Academies</t>
    </r>
    <r>
      <rPr>
        <i/>
        <vertAlign val="superscript"/>
        <sz val="10"/>
        <rFont val="Arial"/>
        <family val="2"/>
      </rPr>
      <t>6</t>
    </r>
  </si>
  <si>
    <r>
      <t>Converter Academies</t>
    </r>
    <r>
      <rPr>
        <i/>
        <vertAlign val="superscript"/>
        <sz val="10"/>
        <rFont val="Arial"/>
        <family val="2"/>
      </rPr>
      <t>6</t>
    </r>
  </si>
  <si>
    <r>
      <t>Free schools</t>
    </r>
    <r>
      <rPr>
        <i/>
        <vertAlign val="superscript"/>
        <sz val="10"/>
        <rFont val="Arial"/>
        <family val="2"/>
      </rPr>
      <t>6</t>
    </r>
  </si>
  <si>
    <r>
      <t>University Technical Colleges (UTCs)</t>
    </r>
    <r>
      <rPr>
        <i/>
        <vertAlign val="superscript"/>
        <sz val="10"/>
        <rFont val="Arial"/>
        <family val="2"/>
      </rPr>
      <t>6</t>
    </r>
  </si>
  <si>
    <r>
      <t>Studio Schools</t>
    </r>
    <r>
      <rPr>
        <i/>
        <vertAlign val="superscript"/>
        <sz val="10"/>
        <rFont val="Arial"/>
        <family val="2"/>
      </rPr>
      <t>6</t>
    </r>
  </si>
  <si>
    <r>
      <t>All state-funded special schools</t>
    </r>
    <r>
      <rPr>
        <vertAlign val="superscript"/>
        <sz val="10"/>
        <rFont val="Arial"/>
        <family val="2"/>
      </rPr>
      <t>8</t>
    </r>
  </si>
  <si>
    <r>
      <t>All state-funded schools</t>
    </r>
    <r>
      <rPr>
        <b/>
        <vertAlign val="superscript"/>
        <sz val="10"/>
        <rFont val="Arial"/>
        <family val="2"/>
      </rPr>
      <t>9</t>
    </r>
  </si>
  <si>
    <r>
      <t>All independent schools</t>
    </r>
    <r>
      <rPr>
        <b/>
        <vertAlign val="superscript"/>
        <sz val="10"/>
        <rFont val="Arial"/>
        <family val="2"/>
      </rPr>
      <t>10</t>
    </r>
  </si>
  <si>
    <t>2014/15 - tables 4a and 4b</t>
  </si>
  <si>
    <t>T3abcd</t>
  </si>
  <si>
    <r>
      <t>All state-funded special schools</t>
    </r>
    <r>
      <rPr>
        <vertAlign val="superscript"/>
        <sz val="9"/>
        <rFont val="Arial"/>
        <family val="2"/>
      </rPr>
      <t>8</t>
    </r>
  </si>
  <si>
    <r>
      <t>All state-funded schools</t>
    </r>
    <r>
      <rPr>
        <b/>
        <vertAlign val="superscript"/>
        <sz val="9"/>
        <rFont val="Arial"/>
        <family val="2"/>
      </rPr>
      <t>9</t>
    </r>
  </si>
  <si>
    <r>
      <t>All independent schools</t>
    </r>
    <r>
      <rPr>
        <b/>
        <vertAlign val="superscript"/>
        <sz val="9"/>
        <rFont val="Arial"/>
        <family val="2"/>
      </rPr>
      <t>10</t>
    </r>
  </si>
  <si>
    <r>
      <t>All state-funded mainstream schools</t>
    </r>
    <r>
      <rPr>
        <vertAlign val="superscript"/>
        <sz val="10"/>
        <rFont val="Arial"/>
        <family val="2"/>
      </rPr>
      <t>4</t>
    </r>
  </si>
  <si>
    <r>
      <t>All state-funded mainstream schools3,</t>
    </r>
    <r>
      <rPr>
        <vertAlign val="superscript"/>
        <sz val="10"/>
        <rFont val="Arial"/>
        <family val="2"/>
      </rPr>
      <t>4</t>
    </r>
  </si>
  <si>
    <t>Table 4a: Average point scores and achievement of GCSE English and mathematics at grades A* to C by pupils at the end of key stage 4 by type of school and gender</t>
  </si>
  <si>
    <r>
      <t>open for 
1 academic year</t>
    </r>
    <r>
      <rPr>
        <vertAlign val="superscript"/>
        <sz val="8"/>
        <rFont val="Arial"/>
        <family val="2"/>
      </rPr>
      <t>4</t>
    </r>
  </si>
  <si>
    <t>9.  State-funded schools include academies, free schools, city technology colleges, further education colleges with provision for 14- to 16-year-olds and state-funded special schools but exclude independent schools, independent special schools, non-maintained special schools, hospital schools, pupil referral units and alternative provision. Alternative provision includes academy and free school alternative provision.</t>
  </si>
  <si>
    <r>
      <t>Local authority maintained mainstream schools</t>
    </r>
    <r>
      <rPr>
        <vertAlign val="superscript"/>
        <sz val="10"/>
        <rFont val="Arial"/>
        <family val="2"/>
      </rPr>
      <t>5</t>
    </r>
  </si>
  <si>
    <r>
      <t>Academies and free schools</t>
    </r>
    <r>
      <rPr>
        <vertAlign val="superscript"/>
        <sz val="10"/>
        <rFont val="Arial"/>
        <family val="2"/>
      </rPr>
      <t>6</t>
    </r>
  </si>
  <si>
    <r>
      <t>Sponsored academies</t>
    </r>
    <r>
      <rPr>
        <i/>
        <vertAlign val="superscript"/>
        <sz val="10"/>
        <rFont val="Arial"/>
        <family val="2"/>
      </rPr>
      <t>6</t>
    </r>
  </si>
  <si>
    <r>
      <t>Converter academies</t>
    </r>
    <r>
      <rPr>
        <i/>
        <vertAlign val="superscript"/>
        <sz val="10"/>
        <rFont val="Arial"/>
        <family val="2"/>
      </rPr>
      <t>6</t>
    </r>
  </si>
  <si>
    <r>
      <t>University technical colleges (UTCs)</t>
    </r>
    <r>
      <rPr>
        <i/>
        <vertAlign val="superscript"/>
        <sz val="10"/>
        <rFont val="Arial"/>
        <family val="2"/>
      </rPr>
      <t>6</t>
    </r>
  </si>
  <si>
    <r>
      <t>Studio schools</t>
    </r>
    <r>
      <rPr>
        <i/>
        <vertAlign val="superscript"/>
        <sz val="10"/>
        <rFont val="Arial"/>
        <family val="2"/>
      </rPr>
      <t>6</t>
    </r>
  </si>
  <si>
    <r>
      <t>2014/15</t>
    </r>
    <r>
      <rPr>
        <vertAlign val="superscript"/>
        <sz val="8"/>
        <rFont val="Arial"/>
        <family val="2"/>
      </rPr>
      <t>3</t>
    </r>
  </si>
  <si>
    <t>10. State-funded special schools include community special schools, foundation special schools, special sponsored academies, special converter academies and special free schools.</t>
  </si>
  <si>
    <r>
      <t>2014/15</t>
    </r>
    <r>
      <rPr>
        <b/>
        <vertAlign val="superscript"/>
        <sz val="8"/>
        <rFont val="Arial"/>
        <family val="2"/>
      </rPr>
      <t>2</t>
    </r>
  </si>
  <si>
    <r>
      <t>2014/15</t>
    </r>
    <r>
      <rPr>
        <vertAlign val="superscript"/>
        <sz val="8"/>
        <rFont val="Arial"/>
        <family val="2"/>
      </rPr>
      <t>2</t>
    </r>
  </si>
  <si>
    <r>
      <t>Pupils at end key stage 4 in state-funded schools</t>
    </r>
    <r>
      <rPr>
        <vertAlign val="superscript"/>
        <sz val="8"/>
        <rFont val="Arial"/>
        <family val="2"/>
      </rPr>
      <t>12</t>
    </r>
  </si>
  <si>
    <t>10.  The effects of both Wolf and early entry rules have been removed from calculations to create a proxy for 2013 methodology.</t>
  </si>
  <si>
    <t>12.  State-funded schools include academies, free schools, city technology colleges, further education colleges with provision for 14- to 16-year-olds and state-funded special schools. They exclude independent schools, independent special schools, non-maintained special schools, hospital schools, pupil referral units and alternative provision. Alternative provision includes academy and free school alternative provision.</t>
  </si>
  <si>
    <t xml:space="preserve">6.  From 2003/04 until 2012/13, this includes entries in entry level qualifications which do not contribute towards A*-C or A*-G thresholds. From 2013/14 entry level qualifications no longer count in the performance tables and measures. </t>
  </si>
  <si>
    <r>
      <t>2013/14</t>
    </r>
    <r>
      <rPr>
        <vertAlign val="superscript"/>
        <sz val="8"/>
        <rFont val="Arial"/>
        <family val="2"/>
      </rPr>
      <t>6</t>
    </r>
  </si>
  <si>
    <t>2. Around 25% of maintained schools boycotted key stage 2 tests in 2010. Where pupils have missing test results due to the 2010 boycott, teacher assessments have been used as their prior attainment level.</t>
  </si>
  <si>
    <t>3. In 2010, single level tests in mathematics were piloted in a number of primary schools. Prior attainment in mathematics includes single level tests for pupils who attended these schools.</t>
  </si>
  <si>
    <t>4.  Including entries and achievements in previous academic years.</t>
  </si>
  <si>
    <t>7.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pupil referral units and alternative provision. Alternative provision includes academy and free school alternative provision.</t>
  </si>
  <si>
    <r>
      <t>State-funded mainstream schools</t>
    </r>
    <r>
      <rPr>
        <vertAlign val="superscript"/>
        <sz val="8"/>
        <rFont val="Arial"/>
        <family val="2"/>
      </rPr>
      <t>7</t>
    </r>
  </si>
  <si>
    <r>
      <t>2013/14</t>
    </r>
    <r>
      <rPr>
        <vertAlign val="superscript"/>
        <sz val="8"/>
        <rFont val="Arial"/>
        <family val="2"/>
      </rPr>
      <t>8</t>
    </r>
  </si>
  <si>
    <r>
      <t>State-funded schools</t>
    </r>
    <r>
      <rPr>
        <vertAlign val="superscript"/>
        <sz val="8"/>
        <rFont val="Arial"/>
        <family val="2"/>
      </rPr>
      <t>9</t>
    </r>
  </si>
  <si>
    <r>
      <t>State-funded mainstream schools</t>
    </r>
    <r>
      <rPr>
        <b/>
        <vertAlign val="superscript"/>
        <sz val="9"/>
        <rFont val="Arial"/>
        <family val="2"/>
      </rPr>
      <t>6</t>
    </r>
  </si>
  <si>
    <r>
      <t>State-funded schools</t>
    </r>
    <r>
      <rPr>
        <b/>
        <vertAlign val="superscript"/>
        <sz val="9"/>
        <rFont val="Arial"/>
        <family val="2"/>
      </rPr>
      <t>7</t>
    </r>
  </si>
  <si>
    <t>5.  A full explanation of how expected progress is calculated is included in the methodology document of this SFR.</t>
  </si>
  <si>
    <t>6. Around 25% of maintained schools boycotted key stage 2 tests in 2010. Where pupils have missing test results due to the 2010 boycott, teacher assessments have been used as their prior attainment level.</t>
  </si>
  <si>
    <t>7. In 2010, single level tests in mathematics were piloted in a number of primary schools. Prior attainment in mathematics includes single level tests for pupils who attended these schools.</t>
  </si>
  <si>
    <r>
      <t>Pupils making expected progress</t>
    </r>
    <r>
      <rPr>
        <vertAlign val="superscript"/>
        <sz val="8"/>
        <rFont val="Arial"/>
        <family val="2"/>
      </rPr>
      <t>5,6,7</t>
    </r>
    <r>
      <rPr>
        <sz val="8"/>
        <rFont val="Arial"/>
        <family val="2"/>
      </rPr>
      <t xml:space="preserve"> between key stage 2 and key stage 4</t>
    </r>
  </si>
  <si>
    <r>
      <t>Mathematics</t>
    </r>
    <r>
      <rPr>
        <vertAlign val="superscript"/>
        <sz val="8"/>
        <rFont val="Arial"/>
        <family val="2"/>
      </rPr>
      <t>7</t>
    </r>
  </si>
  <si>
    <t>All state-funded mainstream schools4,5</t>
  </si>
  <si>
    <t>5.  Achievements in the AS qualification are added in the final 'GCSEs and all equivalents' column. In performance tables, AS qualifications are counted as GCSE achievements.</t>
  </si>
  <si>
    <r>
      <t>All state-funded mainstream schools</t>
    </r>
    <r>
      <rPr>
        <vertAlign val="superscript"/>
        <sz val="10"/>
        <rFont val="Arial"/>
        <family val="2"/>
      </rPr>
      <t>4,5</t>
    </r>
  </si>
  <si>
    <t>11.  In 2013/14, two major reforms were implemented which affect the calculation of key stage 4 (KS4) performance measures data: 1) Professor Alison Wolf’s Review of Vocational Education recommendations which: restrict the qualifications counted; prevent any qualification from counting as larger than one GCSE; and cap the number of non-GCSEs included in performance measures at two per pupil, and 2) an early entry policy to only count a pupil’s first attempt at a qualification, in subjects counted in the English Baccalaureate.</t>
  </si>
  <si>
    <t>6.  In 2013/14, two major reforms were implemented which affect the calculation of key stage 4 (KS4) performance measures data: 1) Professor Alison Wolf’s Review of Vocational Education recommendations which: restrict the qualifications counted; prevent any qualification from counting as larger than one GCSE; and cap the number of non-GCSEs included in performance measures at two per pupil, and 2) an early entry policy to only count a pupil’s first attempt at a qualification, in subjects counted in the English Baccalaureate.</t>
  </si>
  <si>
    <t>8.  In 2013/14, two major reforms were implemented which affect the calculation of key stage 4 (KS4) performance measures data: 1) Professor Alison Wolf’s Review of Vocational Education recommendations which: restrict the qualifications counted; prevent any qualification from counting as larger than one GCSE; and cap the number of non-GCSEs included in performance measures at two per pupil, and 2) an early entry policy to only count a pupil’s first attempt at a qualification, in subjects counted in the English Baccalaureate.</t>
  </si>
  <si>
    <t>6.  Around 25% of maintained schools boycotted key stage 2 tests in 2010. Where pupils have missing test results due to the 2010 boycott, teacher assessments have been used as their prior attainment level.</t>
  </si>
  <si>
    <t>7.  In 2010, single level tests in mathematics were piloted in a number of primary schools. Prior attainment in mathematics includes single level tests for pupils who attended these schools.</t>
  </si>
  <si>
    <t>4.  For this table one academic year is between 12 September 2013 and 11 September 2014.</t>
  </si>
  <si>
    <t>GCSEs only</t>
  </si>
  <si>
    <t>3.  Average capped point scores are calculated using the best 8 GCSE or equivalent results.</t>
  </si>
  <si>
    <t>LEVEL2</t>
  </si>
  <si>
    <t>LEVEL2EM</t>
  </si>
  <si>
    <t>LEVEL1</t>
  </si>
  <si>
    <t>LEVEL1EM</t>
  </si>
  <si>
    <t>ANYPASS</t>
  </si>
  <si>
    <t>TPUP</t>
  </si>
  <si>
    <t>EBACC_E</t>
  </si>
  <si>
    <t>EBACC</t>
  </si>
  <si>
    <t>BPUP</t>
  </si>
  <si>
    <t>GPUP</t>
  </si>
  <si>
    <t>All State-funded special schools</t>
  </si>
  <si>
    <r>
      <t>Further education colleges with provision for 14- to 16-year-olds</t>
    </r>
    <r>
      <rPr>
        <vertAlign val="superscript"/>
        <sz val="10"/>
        <rFont val="Arial"/>
        <family val="2"/>
      </rPr>
      <t>7</t>
    </r>
  </si>
  <si>
    <t>University technical colleges (UTCs)</t>
  </si>
  <si>
    <t>Studio Schools</t>
  </si>
  <si>
    <t>FE 14-16 colleges</t>
  </si>
  <si>
    <t>All independent schools</t>
  </si>
  <si>
    <t>M</t>
  </si>
  <si>
    <t>State-funded mainstream schools</t>
  </si>
  <si>
    <t>State-funded schools</t>
  </si>
  <si>
    <t>LEVEL2FEM</t>
  </si>
  <si>
    <t>LEV2EM</t>
  </si>
  <si>
    <t>LEV2FEM</t>
  </si>
  <si>
    <t>LEVEL1FEM</t>
  </si>
  <si>
    <t>LEV1EM</t>
  </si>
  <si>
    <t>LEV1FEM</t>
  </si>
  <si>
    <t>2013/14 (2014 methodology6)</t>
  </si>
  <si>
    <t>2014/152</t>
  </si>
  <si>
    <t>schools</t>
  </si>
  <si>
    <t>MEntry5</t>
  </si>
  <si>
    <t>MAC5EM</t>
  </si>
  <si>
    <t>MLevel1</t>
  </si>
  <si>
    <t>MAG5GM</t>
  </si>
  <si>
    <t>MEntry1</t>
  </si>
  <si>
    <t>MAC1</t>
  </si>
  <si>
    <t>MANYPASS</t>
  </si>
  <si>
    <t>MEBACC_E</t>
  </si>
  <si>
    <t>MEBACC</t>
  </si>
  <si>
    <t>MPTSCNEWE</t>
  </si>
  <si>
    <t>MPTSTNEWE</t>
  </si>
  <si>
    <t>Mentbasicn</t>
  </si>
  <si>
    <t>ML2BASICS</t>
  </si>
  <si>
    <t>FEntry5</t>
  </si>
  <si>
    <t>FAC5EM</t>
  </si>
  <si>
    <t>FLevel1</t>
  </si>
  <si>
    <t>FAG5GM</t>
  </si>
  <si>
    <t>FEntry1</t>
  </si>
  <si>
    <t>FAC1</t>
  </si>
  <si>
    <t>FANYPASS</t>
  </si>
  <si>
    <t>FEBACC_E</t>
  </si>
  <si>
    <t>FEBACC</t>
  </si>
  <si>
    <t>FPTSCNEWE</t>
  </si>
  <si>
    <t>FPTSTNEWE</t>
  </si>
  <si>
    <t>Fentbasicn</t>
  </si>
  <si>
    <t>FL2BASICS</t>
  </si>
  <si>
    <t>Entry5</t>
  </si>
  <si>
    <t>AC5EM</t>
  </si>
  <si>
    <t>Level1</t>
  </si>
  <si>
    <t>AG5GM</t>
  </si>
  <si>
    <t>Entry1</t>
  </si>
  <si>
    <t>AC1</t>
  </si>
  <si>
    <t>PTSCNEWE</t>
  </si>
  <si>
    <t>PTSTNEWE</t>
  </si>
  <si>
    <t>entbasicn</t>
  </si>
  <si>
    <t>L2BASICS</t>
  </si>
  <si>
    <t>NULL</t>
  </si>
  <si>
    <t>admission_type</t>
  </si>
  <si>
    <t>1_Comprehensive</t>
  </si>
  <si>
    <t>2_Selective</t>
  </si>
  <si>
    <t>3_Modern</t>
  </si>
  <si>
    <t>gender</t>
  </si>
  <si>
    <t>pupils</t>
  </si>
  <si>
    <t>TYPE</t>
  </si>
  <si>
    <t xml:space="preserve"> - Including English and Mathematics skills at Level 2</t>
  </si>
  <si>
    <t>English and Mathematics skills at Level 2</t>
  </si>
  <si>
    <t xml:space="preserve"> - Including English and Mathematics skills at Level 1</t>
  </si>
  <si>
    <t>English and Mathematics skills at Level 1</t>
  </si>
  <si>
    <r>
      <t>2009/10 including IGCSE</t>
    </r>
    <r>
      <rPr>
        <b/>
        <vertAlign val="superscript"/>
        <sz val="10"/>
        <rFont val="Arial"/>
        <family val="2"/>
      </rPr>
      <t>4</t>
    </r>
  </si>
  <si>
    <r>
      <t>2013/14 (2013 methodology</t>
    </r>
    <r>
      <rPr>
        <b/>
        <vertAlign val="superscript"/>
        <sz val="10"/>
        <rFont val="Arial"/>
        <family val="2"/>
      </rPr>
      <t>5</t>
    </r>
    <r>
      <rPr>
        <b/>
        <sz val="10"/>
        <rFont val="Arial"/>
        <family val="2"/>
      </rPr>
      <t>)</t>
    </r>
  </si>
  <si>
    <t>All state-funded mainstream schools6</t>
  </si>
  <si>
    <t>Sponsored academies</t>
  </si>
  <si>
    <t>Converter academies</t>
  </si>
  <si>
    <t>All state-funded mainstream schools4</t>
  </si>
  <si>
    <t>Denominators by admission basis:</t>
  </si>
  <si>
    <t>FEcolleges</t>
  </si>
  <si>
    <t>Count of suppression across genders. Make sure there are at least two suppression within total, male and female (if there are any suppressions at all)</t>
  </si>
  <si>
    <r>
      <t>Years: 1995/96 to 2014/15</t>
    </r>
    <r>
      <rPr>
        <b/>
        <vertAlign val="superscript"/>
        <sz val="9"/>
        <rFont val="Arial"/>
        <family val="2"/>
      </rPr>
      <t>1,2</t>
    </r>
    <r>
      <rPr>
        <b/>
        <sz val="9"/>
        <rFont val="Arial"/>
        <family val="2"/>
      </rPr>
      <t xml:space="preserve"> (Revised)</t>
    </r>
    <r>
      <rPr>
        <b/>
        <vertAlign val="superscript"/>
        <sz val="9"/>
        <rFont val="Arial"/>
        <family val="2"/>
      </rPr>
      <t>3</t>
    </r>
  </si>
  <si>
    <t>3.  Figures for 2014/15 are revised, all other figures are final.</t>
  </si>
  <si>
    <r>
      <t>Years: 2009/10 to 2014/15</t>
    </r>
    <r>
      <rPr>
        <b/>
        <vertAlign val="superscript"/>
        <sz val="9"/>
        <rFont val="Arial"/>
        <family val="2"/>
      </rPr>
      <t>1,2</t>
    </r>
    <r>
      <rPr>
        <b/>
        <sz val="9"/>
        <rFont val="Arial"/>
        <family val="2"/>
      </rPr>
      <t xml:space="preserve"> (Revised)</t>
    </r>
    <r>
      <rPr>
        <b/>
        <vertAlign val="superscript"/>
        <sz val="9"/>
        <rFont val="Arial"/>
        <family val="2"/>
      </rPr>
      <t>3</t>
    </r>
  </si>
  <si>
    <r>
      <t>Years: 2009/10 to 2014/15</t>
    </r>
    <r>
      <rPr>
        <b/>
        <vertAlign val="superscript"/>
        <sz val="9"/>
        <rFont val="Arial"/>
        <family val="2"/>
      </rPr>
      <t>4,5</t>
    </r>
    <r>
      <rPr>
        <b/>
        <sz val="9"/>
        <rFont val="Arial"/>
        <family val="2"/>
      </rPr>
      <t xml:space="preserve"> (Revised)</t>
    </r>
    <r>
      <rPr>
        <b/>
        <vertAlign val="superscript"/>
        <sz val="9"/>
        <rFont val="Arial"/>
        <family val="2"/>
      </rPr>
      <t>6</t>
    </r>
  </si>
  <si>
    <t>6.  Figures for 2014/15 are revised, all other figures are final.</t>
  </si>
  <si>
    <r>
      <t>Year: 2014/15</t>
    </r>
    <r>
      <rPr>
        <b/>
        <vertAlign val="superscript"/>
        <sz val="9"/>
        <rFont val="Arial"/>
        <family val="2"/>
      </rPr>
      <t>4,5</t>
    </r>
    <r>
      <rPr>
        <b/>
        <sz val="9"/>
        <rFont val="Arial"/>
        <family val="2"/>
      </rPr>
      <t xml:space="preserve"> (Revised)</t>
    </r>
  </si>
  <si>
    <r>
      <t>Year: 2014/15</t>
    </r>
    <r>
      <rPr>
        <b/>
        <vertAlign val="superscript"/>
        <sz val="9"/>
        <rFont val="Arial"/>
        <family val="2"/>
      </rPr>
      <t>1,2</t>
    </r>
    <r>
      <rPr>
        <b/>
        <sz val="9"/>
        <rFont val="Arial"/>
        <family val="2"/>
      </rPr>
      <t xml:space="preserve"> (Revised)</t>
    </r>
    <r>
      <rPr>
        <b/>
        <vertAlign val="superscript"/>
        <sz val="9"/>
        <rFont val="Arial"/>
        <family val="2"/>
      </rPr>
      <t>3</t>
    </r>
  </si>
  <si>
    <r>
      <t>Year: 2014/15</t>
    </r>
    <r>
      <rPr>
        <b/>
        <vertAlign val="superscript"/>
        <sz val="9"/>
        <rFont val="Arial"/>
        <family val="2"/>
      </rPr>
      <t>1,2</t>
    </r>
    <r>
      <rPr>
        <b/>
        <sz val="9"/>
        <rFont val="Arial"/>
        <family val="2"/>
      </rPr>
      <t xml:space="preserve"> (Revised)</t>
    </r>
  </si>
  <si>
    <r>
      <t>Year: 2014/15</t>
    </r>
    <r>
      <rPr>
        <b/>
        <vertAlign val="superscript"/>
        <sz val="9"/>
        <rFont val="Arial"/>
        <family val="2"/>
      </rPr>
      <t>2,3</t>
    </r>
    <r>
      <rPr>
        <b/>
        <sz val="9"/>
        <rFont val="Arial"/>
        <family val="2"/>
      </rPr>
      <t xml:space="preserve"> (Revised)</t>
    </r>
  </si>
  <si>
    <t xml:space="preserve">6.  Includes schools that were open before 12 September 2015. </t>
  </si>
  <si>
    <t xml:space="preserve">8.  Includes schools that were open before 12 September 2015. </t>
  </si>
  <si>
    <r>
      <t>Year: 2014/15</t>
    </r>
    <r>
      <rPr>
        <b/>
        <vertAlign val="superscript"/>
        <sz val="9"/>
        <rFont val="Arial"/>
        <family val="2"/>
      </rPr>
      <t xml:space="preserve">1,2 </t>
    </r>
    <r>
      <rPr>
        <b/>
        <sz val="9"/>
        <rFont val="Arial"/>
        <family val="2"/>
      </rPr>
      <t>(Revised)</t>
    </r>
  </si>
  <si>
    <t>Education Data Division, Department for Education, Sanctuary Buildings, Great Smith Street, London SW1P 3BT.</t>
  </si>
  <si>
    <r>
      <t>Published: 21</t>
    </r>
    <r>
      <rPr>
        <vertAlign val="superscript"/>
        <sz val="10"/>
        <rFont val="Arial"/>
        <family val="2"/>
      </rPr>
      <t>st</t>
    </r>
    <r>
      <rPr>
        <sz val="10"/>
        <rFont val="Arial"/>
        <family val="2"/>
      </rPr>
      <t xml:space="preserve"> January 2016</t>
    </r>
  </si>
  <si>
    <t>Crown copyright © 2016</t>
  </si>
  <si>
    <t>Index</t>
  </si>
  <si>
    <r>
      <rPr>
        <b/>
        <sz val="10"/>
        <rFont val="Arial"/>
        <family val="2"/>
      </rPr>
      <t xml:space="preserve">Source: </t>
    </r>
    <r>
      <rPr>
        <sz val="10"/>
        <rFont val="Arial"/>
        <family val="2"/>
      </rPr>
      <t>key stage 4 attainment data</t>
    </r>
  </si>
  <si>
    <r>
      <rPr>
        <b/>
        <sz val="10"/>
        <rFont val="Arial"/>
        <family val="2"/>
      </rPr>
      <t xml:space="preserve">Coverage: </t>
    </r>
    <r>
      <rPr>
        <sz val="10"/>
        <rFont val="Arial"/>
        <family val="2"/>
      </rPr>
      <t>England</t>
    </r>
  </si>
  <si>
    <t>Table Number</t>
  </si>
  <si>
    <t>Table title</t>
  </si>
  <si>
    <t>School types covered</t>
  </si>
  <si>
    <t>Period</t>
  </si>
  <si>
    <t>Time series of GCSE and equivalent entries and achievements</t>
  </si>
  <si>
    <t>1995/96 to 2014/15</t>
  </si>
  <si>
    <t>The English Baccalaureate</t>
  </si>
  <si>
    <t>2009/10 to 2014/15</t>
  </si>
  <si>
    <t>Percentage of pupils making expected progress in English and in mathematics between key stage 2 and key stage 4 by gender</t>
  </si>
  <si>
    <t>Performance of pupils attaining levels 1 and 2 (including English and mathematics) for pupils in all schools at the end of key stage 4</t>
  </si>
  <si>
    <t>2005/06 to 2014/15</t>
  </si>
  <si>
    <t xml:space="preserve">Number of schools showing the percentage of pupils at the end of key stage 4 achieving the English Baccalaureate by type of school </t>
  </si>
  <si>
    <t>State-funded and independent mainstream schools</t>
  </si>
  <si>
    <t>Number of schools achieving the floor standard</t>
  </si>
  <si>
    <t>Progress 8 opt in schools achieving the floor standard</t>
  </si>
  <si>
    <r>
      <t>All state-funded mainstream schools</t>
    </r>
    <r>
      <rPr>
        <vertAlign val="superscript"/>
        <sz val="8"/>
        <rFont val="Arial"/>
        <family val="2"/>
      </rPr>
      <t>2</t>
    </r>
  </si>
  <si>
    <r>
      <t>Academies and Free Schools</t>
    </r>
    <r>
      <rPr>
        <vertAlign val="superscript"/>
        <sz val="8"/>
        <rFont val="Arial"/>
        <family val="2"/>
      </rPr>
      <t>4</t>
    </r>
  </si>
  <si>
    <t>Pupils achieving English Baccalaureate</t>
  </si>
  <si>
    <t>less than 10%</t>
  </si>
  <si>
    <t>10% and less than 20%</t>
  </si>
  <si>
    <t>20% and less than 30%</t>
  </si>
  <si>
    <t>30% and less than 40%</t>
  </si>
  <si>
    <t>40% and less than 50%</t>
  </si>
  <si>
    <t>50% and less than 60%</t>
  </si>
  <si>
    <t>60% and less than 70%</t>
  </si>
  <si>
    <t>70% and less than 80%</t>
  </si>
  <si>
    <t>80% and less than 90%</t>
  </si>
  <si>
    <t>90% or over</t>
  </si>
  <si>
    <r>
      <t>Local Authority maintained mainstream schools</t>
    </r>
    <r>
      <rPr>
        <vertAlign val="superscript"/>
        <sz val="8"/>
        <rFont val="Arial"/>
        <family val="2"/>
      </rPr>
      <t>3</t>
    </r>
  </si>
  <si>
    <r>
      <t>Sponsored Academies</t>
    </r>
    <r>
      <rPr>
        <i/>
        <vertAlign val="superscript"/>
        <sz val="8"/>
        <rFont val="Arial"/>
        <family val="2"/>
      </rPr>
      <t>4</t>
    </r>
  </si>
  <si>
    <r>
      <t>Converter Academies</t>
    </r>
    <r>
      <rPr>
        <i/>
        <vertAlign val="superscript"/>
        <sz val="8"/>
        <rFont val="Arial"/>
        <family val="2"/>
      </rPr>
      <t>4</t>
    </r>
  </si>
  <si>
    <r>
      <t>Free schools</t>
    </r>
    <r>
      <rPr>
        <i/>
        <vertAlign val="superscript"/>
        <sz val="8"/>
        <rFont val="Arial"/>
        <family val="2"/>
      </rPr>
      <t>4</t>
    </r>
  </si>
  <si>
    <r>
      <t>Independent schools</t>
    </r>
    <r>
      <rPr>
        <vertAlign val="superscript"/>
        <sz val="8"/>
        <rFont val="Arial"/>
        <family val="2"/>
      </rPr>
      <t>5</t>
    </r>
  </si>
  <si>
    <t>2.  State-funded mainstream schools include academies, free schools and city technology colleges. They exclude state-funded special schools, independent schools, independent special schools, non-maintained special schools, hospital schools, pupil referral units and alternative provision. Alternative provision includes academy and free school alternative provision.</t>
  </si>
  <si>
    <t>3.  Local authority maintained mainstream schools include community schools, voluntary aided schools, voluntary controlled schools and foundation schools.</t>
  </si>
  <si>
    <t>less than 20%</t>
  </si>
  <si>
    <t>20% and less than 25%</t>
  </si>
  <si>
    <t>25% and less than 30%</t>
  </si>
  <si>
    <t>30% and less than 35%</t>
  </si>
  <si>
    <t>35% and less than 40%</t>
  </si>
  <si>
    <t>40% and less than 45%</t>
  </si>
  <si>
    <t>45% and less than 50%</t>
  </si>
  <si>
    <t>50% and less than 55%</t>
  </si>
  <si>
    <t>55% and less than 60%</t>
  </si>
  <si>
    <t>60% and less than 65%</t>
  </si>
  <si>
    <t>65% and less than 70%</t>
  </si>
  <si>
    <t>70% and less than 75%</t>
  </si>
  <si>
    <t>75% and less than 80%</t>
  </si>
  <si>
    <t>80% and less than 85%</t>
  </si>
  <si>
    <t>85% and less than 90%</t>
  </si>
  <si>
    <t>90% and less than 95%</t>
  </si>
  <si>
    <t>95% and over</t>
  </si>
  <si>
    <t>making the expected progress between 
key stage 2 and key stage 4 in English</t>
  </si>
  <si>
    <t>making the expected progress between 
key stage 2 and key stage 4 in mathematics</t>
  </si>
  <si>
    <t>making the expected progress between 
key stage 2 and key stage 4 in English and mathematics</t>
  </si>
  <si>
    <t>achieving 5+ A*-C inc.
English and mathematics</t>
  </si>
  <si>
    <t>Below the national median</t>
  </si>
  <si>
    <t>At or above the national median</t>
  </si>
  <si>
    <t>Below the national median in both subjects</t>
  </si>
  <si>
    <t>At or above the national median in at least one subject</t>
  </si>
  <si>
    <t>less than 40%</t>
  </si>
  <si>
    <t>3. State-funded mainstream schools include academies, free schools and city technology colleges. They exclude state-funded special schools, independent schools, independent special schools, non-maintained special schools, hospital schools, pupil referral units and alternative provision. Alternative provision includes academy and free school alternative provision.</t>
  </si>
  <si>
    <t>Year: 2014/15 (Revised)</t>
  </si>
  <si>
    <r>
      <t>Number of state-funded mainstream schools</t>
    </r>
    <r>
      <rPr>
        <vertAlign val="superscript"/>
        <sz val="8"/>
        <rFont val="Arial"/>
        <family val="2"/>
      </rPr>
      <t>3</t>
    </r>
    <r>
      <rPr>
        <sz val="8"/>
        <rFont val="Arial"/>
        <family val="2"/>
      </rPr>
      <t>:</t>
    </r>
  </si>
  <si>
    <t>95% confidence interval upper band below zero</t>
  </si>
  <si>
    <t>95% confidence interval upper band zero or above</t>
  </si>
  <si>
    <t>Below -0.5</t>
  </si>
  <si>
    <t>-0.5 or above</t>
  </si>
  <si>
    <t>Source: 2014/15 key stage 4 attainment data (Revised)</t>
  </si>
  <si>
    <t>Indicates the number of schools that are below the floor.</t>
  </si>
  <si>
    <t>2.  Includes only those state-funded mainstream schools with results published in the 2014/15 Secondary School Performance Tables.  The standard does not apply to special schools, independent schools, pupil referral units, alternative provision or hospital schools. Schools will be excluded from a Progress 8 floor standard in a particular year where they have fewer than 6 pupils at the end of key stage 4, or where less than 50% of pupils have key stage 2 assessments that can be used as prior attainment in the calculations of Progress 8</t>
  </si>
  <si>
    <t>2.  In 2014/15, early entry policy, under which only a pupil’s first attempt at a qualification is counted in performance measures, is extended to all subjects (see SFR quality and methodology document).</t>
  </si>
  <si>
    <t>5.  From 2009/10 until 2012/13 IGCSEs, accredited at time of publication, have been counted as GCSE equivalents and also as English &amp; mathematics GCSEs. Also provided are 2009/10 figures without IGCSEs to be consistent with earlier years’ data. From 2013/14 a number of these qualifications are now regulated as Level 1/2 Certificates and are counted in the same way as a GCSE in this publication.</t>
  </si>
  <si>
    <t xml:space="preserve">9.  Includes pupils in state-funded schools, independent schools, independent special schools, non-maintained special schools, hospital schools and alternative provision including academy and free school alternative provision and pupil referral units. Since September 2013, general further education colleges and sixth-form colleges have been able to directly enrol 14- to 16-year-olds. 2014/15 is the first year in which colleges have pupils at the end of key stage 4; this year, entries and achievements for these pupils are included in figures as state-funded schools .  </t>
  </si>
  <si>
    <t>7.  From 2013/14 sciences include computer science.</t>
  </si>
  <si>
    <t>Please select criteria below:</t>
  </si>
  <si>
    <t>1.  All schools includes state-funded schools, independent schools, independent special schools, non-maintained special schools, hospital schools, pupil referral units and alternative provision. Alternative provision includes academy and free school alternative provision.</t>
  </si>
  <si>
    <t>3.  In 2014/15, early entry policy, under which only a pupil’s first attempt at a qualification is counted in performance measures, is extended to all subjects (see SFR quality and methodology document).</t>
  </si>
  <si>
    <t>4.  Figures for 2014/15 are revised, all other figures are final.</t>
  </si>
  <si>
    <t>5.  From 2009/2010 until 2012/2013 IGCSEs, accredited at time of publication, have been counted as GCSE equivalents and also as English and mathematics GCSEs. Also provided are 2009/10 figures without IGCSEs to be consistent with earlier years’ data. From 2013/14 a number these qualifications are now regulated as Level 1/2 Certificates and are counted in the same way as a GCSE in this publication.</t>
  </si>
  <si>
    <t>6.  The effects of both Wolf and early entry rules have been removed from calculations to create a proxy for 2013 methodology (see SFR quality and methodology document).</t>
  </si>
  <si>
    <t>7.  In 2013/14, two major reforms were implemented which affect the calculation of key stage 4 (KS4) performance measures data: 1) Professor Alison Wolf’s Review of Vocational Education recommendations which: restrict the qualifications counted; prevent any qualification from counting as larger than one GCSE; and cap the number of non-GCSEs included in performance measures at two per pupil, and 2) an early entry policy to only count a pupil’s first attempt at a qualification, in subjects counted in the English Baccalaureate.</t>
  </si>
  <si>
    <r>
      <t>Table 2: Performance of pupils attaining levels 1 and 2 (including English and mathematics) for pupils in all schools</t>
    </r>
    <r>
      <rPr>
        <b/>
        <vertAlign val="superscript"/>
        <sz val="9"/>
        <rFont val="Arial"/>
        <family val="2"/>
      </rPr>
      <t>1</t>
    </r>
    <r>
      <rPr>
        <b/>
        <sz val="9"/>
        <rFont val="Arial"/>
        <family val="2"/>
      </rPr>
      <t xml:space="preserve"> at the end of key stage 4</t>
    </r>
  </si>
  <si>
    <t>5+A*-C grades including English and mathematics</t>
  </si>
  <si>
    <t>English and mathematics at grades A*-C</t>
  </si>
  <si>
    <t>5+A*-G grades including English and mathematics</t>
  </si>
  <si>
    <t>English and mathematics at grades A*-G</t>
  </si>
  <si>
    <t>Table 3e</t>
  </si>
  <si>
    <t>GCSE and equivalent entries and achievements of pupils at the end of key stage 4 in academies and LA maintained schools by length of time open</t>
  </si>
  <si>
    <t>Academies and LA maintained schools</t>
  </si>
  <si>
    <t>2010/11 to 2014/15</t>
  </si>
  <si>
    <r>
      <t>A*-C in English and mathematics GCSEs including equivalents</t>
    </r>
    <r>
      <rPr>
        <vertAlign val="superscript"/>
        <sz val="8"/>
        <rFont val="Arial"/>
        <family val="2"/>
      </rPr>
      <t>11</t>
    </r>
  </si>
  <si>
    <t>7. Since September 2013, general further education colleges and sixth-form colleges have been able to directly enrol 14- to 16-year-olds. 2014/15 is the first year in which colleges have pupils at the end of key stage 4. Figures presented here include attempts and achievements by pupils at the end of key stage 4 in these colleges.</t>
  </si>
  <si>
    <t>11. Only includes established IGCSE qualifications.</t>
  </si>
  <si>
    <r>
      <t>A*-C in English and mathematics GCSEs including equivalents</t>
    </r>
    <r>
      <rPr>
        <vertAlign val="superscript"/>
        <sz val="8"/>
        <rFont val="Arial"/>
        <family val="2"/>
      </rPr>
      <t>4</t>
    </r>
  </si>
  <si>
    <t>4.  Only includes established IGCSE qualifications.</t>
  </si>
  <si>
    <t>5.  Comprehensive schools admit all pupils, usually regardless of their ability or aptitude; includes schools operating pupil ability banding admission arrangements.</t>
  </si>
  <si>
    <t>6. Selective schools admit pupils wholly or mainly with reference to ability. These schools are formally designated as grammar schools.</t>
  </si>
  <si>
    <t>7. Modern schools are schools which, like comprehensives, admit pupils of any ability. However, secondary modern schools will have grammar schools in their area which admit most local high ability pupils. Secondary modern schools therefore may have a lower ability intake than comprehensive schools which are not in grammar school areas.</t>
  </si>
  <si>
    <t>8.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pupil referral units and alternative provision. Alternative provision includes academy and free school alternative provision.</t>
  </si>
  <si>
    <t xml:space="preserve">9. Since September 2013, general further education colleges and sixth-form colleges have been able to directly enrol 14- to 16-year-olds. Pupils who have now reached the end of key stage 4 in these colleges are included in the total figure for all state-funded mainstream schools but not in the school-type breakdowns; therefore, figures for comprehensive schools, selective schools and modern schools will not add up to the figure for all state-funded mainstream schools. </t>
  </si>
  <si>
    <r>
      <t>Comprehensive Schools</t>
    </r>
    <r>
      <rPr>
        <vertAlign val="superscript"/>
        <sz val="8"/>
        <rFont val="Arial"/>
        <family val="2"/>
      </rPr>
      <t>5</t>
    </r>
  </si>
  <si>
    <r>
      <t>Selective Schools</t>
    </r>
    <r>
      <rPr>
        <vertAlign val="superscript"/>
        <sz val="8"/>
        <rFont val="Arial"/>
        <family val="2"/>
      </rPr>
      <t>6</t>
    </r>
  </si>
  <si>
    <r>
      <t>Modern Schools</t>
    </r>
    <r>
      <rPr>
        <vertAlign val="superscript"/>
        <sz val="8"/>
        <rFont val="Arial"/>
        <family val="2"/>
      </rPr>
      <t>7</t>
    </r>
  </si>
  <si>
    <r>
      <t>All state-funded mainstream schools</t>
    </r>
    <r>
      <rPr>
        <vertAlign val="superscript"/>
        <sz val="8"/>
        <rFont val="Arial"/>
        <family val="2"/>
      </rPr>
      <t>8,9</t>
    </r>
  </si>
  <si>
    <t>3.  Only includes established IGCSE qualifications.</t>
  </si>
  <si>
    <t>9. Since September 2013, general further education colleges and sixth-form colleges have been able to directly enrol 14- to 16-year-olds. 2014/15 is the first year in which colleges have pupils at the end of key stage 4. Figures presented here include attempts and achievements by pupils at the end of key stage 4 in these colleges.</t>
  </si>
  <si>
    <t>4.  All schools includes state-funded schools, independent schools, independent special schools, non-maintained special schools, hospital schools, pupil referral units and alternative provision. Alternative provision includes academy and free school alternative provision.</t>
  </si>
  <si>
    <t>5.  In 2014/15, early entry policy, under which only a pupil’s first attempt at a qualification is counted in performance measures, is extended to all subjects (see SFR quality and methodology document).</t>
  </si>
  <si>
    <t xml:space="preserve">4.  Since September 2013, general further education colleges and sixth-form colleges have been able to directly enrol 14- to 16-year-olds. Pupils who have now reached the end of key stage 4 in these colleges are included in the total figure for all state-funded mainstream schools but not in the school-type breakdowns; therefore, figures for comprehensive schools, selective schools and modern schools will not add up to the figure for all state-funded mainstream schools. </t>
  </si>
  <si>
    <t>6.  Comprehensive schools admit all pupils, usually regardless of their ability or aptitude; includes schools operating pupil ability banding admission arrangements.</t>
  </si>
  <si>
    <t>7. Selective schools admit pupils wholly or mainly with reference to ability. These schools are formally designated as grammar schools.</t>
  </si>
  <si>
    <t>8. Modern schools are schools which, like comprehensives, admit pupils of any ability. However, secondary modern schools will have grammar schools in their area which admit most local high ability pupils. Secondary modern schools therefore may have a lower ability intake than comprehensive schools which are not in grammar school areas.</t>
  </si>
  <si>
    <t>9.  State-funded mainstream schools include academies, free schools, city technology colleges and further education colleges with provision for 14- to 16-year-olds. They exclude state-funded special schools, independent schools, independent special schools, non-maintained special schools, hospital schools, pupil referral units and alternative provision. Alternative provision includes academy and free school alternative provision.</t>
  </si>
  <si>
    <t xml:space="preserve">10. Since September 2013, general further education colleges and sixth-form colleges have been able to directly enrol 14- to 16-year-olds. Pupils who have now reached the end of key stage 4 in these colleges are included in the total figure for all state-funded mainstream schools but not in the school-type breakdowns; therefore, figures for comprehensive schools, selective schools and modern schools will not add up to the figure for all state-funded mainstream schools. </t>
  </si>
  <si>
    <r>
      <t>Comprehensive schools</t>
    </r>
    <r>
      <rPr>
        <vertAlign val="superscript"/>
        <sz val="8"/>
        <rFont val="Arial"/>
        <family val="2"/>
      </rPr>
      <t>6</t>
    </r>
  </si>
  <si>
    <r>
      <t>Selective schools</t>
    </r>
    <r>
      <rPr>
        <vertAlign val="superscript"/>
        <sz val="8"/>
        <rFont val="Arial"/>
        <family val="2"/>
      </rPr>
      <t>7</t>
    </r>
  </si>
  <si>
    <r>
      <t>Modern schools</t>
    </r>
    <r>
      <rPr>
        <vertAlign val="superscript"/>
        <sz val="8"/>
        <rFont val="Arial"/>
        <family val="2"/>
      </rPr>
      <t>8</t>
    </r>
  </si>
  <si>
    <r>
      <t>All state-funded mainstream schools</t>
    </r>
    <r>
      <rPr>
        <vertAlign val="superscript"/>
        <sz val="8"/>
        <rFont val="Arial"/>
        <family val="2"/>
      </rPr>
      <t>9,10</t>
    </r>
  </si>
  <si>
    <t>All state-funded mainstream schools9,10</t>
  </si>
  <si>
    <t>Modern Schools8</t>
  </si>
  <si>
    <t>Selective Schools7</t>
  </si>
  <si>
    <t>Comprehensive Schools6</t>
  </si>
  <si>
    <r>
      <t>Years: 2005/06 to 2014/15</t>
    </r>
    <r>
      <rPr>
        <b/>
        <vertAlign val="superscript"/>
        <sz val="9"/>
        <rFont val="Arial"/>
        <family val="2"/>
      </rPr>
      <t>2,3</t>
    </r>
    <r>
      <rPr>
        <b/>
        <sz val="9"/>
        <rFont val="Arial"/>
        <family val="2"/>
      </rPr>
      <t xml:space="preserve"> (Revised)</t>
    </r>
    <r>
      <rPr>
        <b/>
        <vertAlign val="superscript"/>
        <sz val="9"/>
        <rFont val="Arial"/>
        <family val="2"/>
      </rPr>
      <t>4</t>
    </r>
  </si>
  <si>
    <t>7.  Since September 2013, general further education colleges and sixth-form colleges have been able to directly enrol 14- to 16-year-olds. 2014/15 is the first year in which colleges have pupils at the end of key stage 4. Figures presented here include attempts and achievements by pupils at the end of key stage 4 in these colleges.</t>
  </si>
  <si>
    <t>Comprehensive schools4</t>
  </si>
  <si>
    <t>Selective schools5</t>
  </si>
  <si>
    <t>Modern schools6</t>
  </si>
  <si>
    <r>
      <t>All state-funded mainstream schools</t>
    </r>
    <r>
      <rPr>
        <vertAlign val="superscript"/>
        <sz val="8"/>
        <rFont val="Arial"/>
        <family val="2"/>
      </rPr>
      <t>7,8</t>
    </r>
  </si>
  <si>
    <r>
      <t>Comprehensive schools</t>
    </r>
    <r>
      <rPr>
        <vertAlign val="superscript"/>
        <sz val="8"/>
        <rFont val="Arial"/>
        <family val="2"/>
      </rPr>
      <t>4</t>
    </r>
  </si>
  <si>
    <r>
      <t>Selective schools</t>
    </r>
    <r>
      <rPr>
        <vertAlign val="superscript"/>
        <sz val="8"/>
        <rFont val="Arial"/>
        <family val="2"/>
      </rPr>
      <t>5</t>
    </r>
  </si>
  <si>
    <r>
      <t>Modern schools</t>
    </r>
    <r>
      <rPr>
        <vertAlign val="superscript"/>
        <sz val="8"/>
        <rFont val="Arial"/>
        <family val="2"/>
      </rPr>
      <t>6</t>
    </r>
  </si>
  <si>
    <t>All state-funded mainstream schools7,8</t>
  </si>
  <si>
    <t>2.  Includes entries and achievements by these pupils in previous academic years (see SFR quality and methodology document).</t>
  </si>
  <si>
    <t>4.  Comprehensive schools admit all pupils, usually regardless of their ability or aptitude; includes schools operating pupil ability banding admission arrangements.</t>
  </si>
  <si>
    <t>5. Selective schools admit pupils wholly or mainly with reference to ability. These schools are formally designated as grammar schools.</t>
  </si>
  <si>
    <t>6. Modern schools are schools which, like comprehensives, admit pupils of any ability. However, secondary modern schools will have grammar schools in their area which admit most local high ability pupils. Secondary modern schools therefore may have a lower ability intake than comprehensive schools which are not in grammar school areas.</t>
  </si>
  <si>
    <t>7.  State-funded mainstream schools include academies, free schools and city technology colleges. They exclude state-funded special schools, independent schools, independent special schools, non-maintained special schools, hospital schools, pupil referral units and alternative provision. Alternative provision includes academy and free school alternative provision.</t>
  </si>
  <si>
    <t xml:space="preserve">8.  Since September 2013, general further education colleges and sixth-form colleges have been able to directly enrol 14- to 16-year-olds. Pupils who have now reached the end of key stage 4 in these colleges are included in the total figure for all state-funded mainstream schools but not in the school-type breakdowns; therefore, figures for comprehensive schools, selective schools and modern schools will not add up to the figure for all state-funded mainstream schools. </t>
  </si>
  <si>
    <t xml:space="preserve">1.  Based on the 2015 methodology and including only those state-funded mainstream schools with results published in the 2014/15 Secondary School Performance Tables.  </t>
  </si>
  <si>
    <t>4. Includes all academies and free schools that have been operating for at least a full academic year.</t>
  </si>
  <si>
    <r>
      <t>All state-funded mainstream schools</t>
    </r>
    <r>
      <rPr>
        <vertAlign val="superscript"/>
        <sz val="8"/>
        <rFont val="Arial"/>
        <family val="2"/>
      </rPr>
      <t>5,6</t>
    </r>
  </si>
  <si>
    <r>
      <t>Comprehensive Schools</t>
    </r>
    <r>
      <rPr>
        <vertAlign val="superscript"/>
        <sz val="8"/>
        <rFont val="Arial"/>
        <family val="2"/>
      </rPr>
      <t>2</t>
    </r>
  </si>
  <si>
    <r>
      <t>Selective Schools</t>
    </r>
    <r>
      <rPr>
        <vertAlign val="superscript"/>
        <sz val="8"/>
        <rFont val="Arial"/>
        <family val="2"/>
      </rPr>
      <t>3</t>
    </r>
  </si>
  <si>
    <r>
      <t>Modern Schools</t>
    </r>
    <r>
      <rPr>
        <vertAlign val="superscript"/>
        <sz val="8"/>
        <rFont val="Arial"/>
        <family val="2"/>
      </rPr>
      <t>4</t>
    </r>
  </si>
  <si>
    <t>5.  State-funded mainstream schools include academies, free schools and city technology colleges. They exclude state-funded special schools, independent schools, independent special schools, non-maintained special schools, hospital schools, pupil referral units and alternative provision. Alternative provision includes academy and free school alternative provision.</t>
  </si>
  <si>
    <t xml:space="preserve">6.  Since September 2013, general further education colleges and sixth-form colleges have been able to directly enrol 14- to 16-year-olds. Pupils who have now reached the end of key stage 4 in these colleges are included in the total figure for all state-funded mainstream schools but not in the school-type breakdowns; therefore, figures for comprehensive schools, selective schools and modern schools will not add up to the figure for all state-funded mainstream schools. </t>
  </si>
  <si>
    <t>2.  Comprehensive schools admit all pupils, usually regardless of their ability or aptitude; includes schools operating pupil ability banding admission arrangements.</t>
  </si>
  <si>
    <t>3.  Selective schools admit pupils wholly or mainly with reference to ability. These schools are formally designated as grammar schools.</t>
  </si>
  <si>
    <t>4. Modern schools are schools which, like comprehensives, admit pupils of any ability. However, secondary modern schools will have grammar schools in their area which admit most local high ability pupils. Secondary modern schools therefore may have a lower ability intake than comprehensive schools which are not in grammar school areas.</t>
  </si>
  <si>
    <t>1.  Based on the new 2015 methodology (see SFR quality and methodology document).</t>
  </si>
  <si>
    <t>2.  Includes only those state-funded mainstream schools with results published in the 2014/15 Secondary School Performance Tables.  The standard excludes special schools, schools with fewer than 11 pupils and closed schools. This measure does not include schools that have opted in to the Progress 8 measure in 2014/15 (see Table S2b for progress 8 floor standards).</t>
  </si>
  <si>
    <t>3. Schools that have chosen to opt in to the new key stage 4 accountability system and floor standards will be assessed using the new ‘Progress 8’ measure (Table S2b).</t>
  </si>
  <si>
    <t>4. State-funded mainstream schools include academies, free schools and city technology colleges. They exclude state-funded special schools, independent schools, independent special schools, non-maintained special schools, hospital schools, pupil referral units and alternative provision. Alternative provision includes academy and free school alternative provision.</t>
  </si>
  <si>
    <r>
      <t>Number of state-funded mainstream schools</t>
    </r>
    <r>
      <rPr>
        <vertAlign val="superscript"/>
        <sz val="8"/>
        <rFont val="Arial"/>
        <family val="2"/>
      </rPr>
      <t>4</t>
    </r>
    <r>
      <rPr>
        <sz val="8"/>
        <rFont val="Arial"/>
        <family val="2"/>
      </rPr>
      <t>:</t>
    </r>
  </si>
  <si>
    <r>
      <t>University technical colleges (UTCs)</t>
    </r>
    <r>
      <rPr>
        <i/>
        <vertAlign val="superscript"/>
        <sz val="8"/>
        <rFont val="Arial"/>
        <family val="2"/>
      </rPr>
      <t>4</t>
    </r>
  </si>
  <si>
    <r>
      <t>Studio schools</t>
    </r>
    <r>
      <rPr>
        <i/>
        <vertAlign val="superscript"/>
        <sz val="8"/>
        <rFont val="Arial"/>
        <family val="2"/>
      </rPr>
      <t>4</t>
    </r>
  </si>
  <si>
    <r>
      <t>Further education colleges with provision for 14- to 16-year-olds</t>
    </r>
    <r>
      <rPr>
        <vertAlign val="superscript"/>
        <sz val="8"/>
        <rFont val="Arial"/>
        <family val="2"/>
      </rPr>
      <t>5</t>
    </r>
  </si>
  <si>
    <t>5. Since September 2013, general further education colleges and sixth-form colleges have been able to directly enrol 14- to 16-year-olds. 2014/15 is the first year in which colleges have pupils at the end of key stage 4. Figures presented here include attempts and achievements by pupils at the end of key stage 4 in these colleges.</t>
  </si>
  <si>
    <t>6.  Includes mainstream independent schools but excludes independent special schools and non-maintained special schools.</t>
  </si>
  <si>
    <t>x</t>
  </si>
  <si>
    <t>1.  In 2014/15 327 schools opted in to the Progress 8 measure. A full list schools that have opted in can be found at this link:</t>
  </si>
  <si>
    <t>https://www.gov.uk/government/publications/progress-8-school-performance-measure-early-opt-in-schools</t>
  </si>
  <si>
    <t>A school is below the Progress 8 floor standard its Progress 8 score is below -0.5 and the upper band of the 95% confidence interval is below zero. Only schools which opted-in to the Progress 8 floor standard are held to account on this measure.</t>
  </si>
  <si>
    <r>
      <t>Table 1c: Percentage of pupils making expected progress</t>
    </r>
    <r>
      <rPr>
        <b/>
        <vertAlign val="superscript"/>
        <sz val="9"/>
        <rFont val="Arial"/>
        <family val="2"/>
      </rPr>
      <t>1,2</t>
    </r>
    <r>
      <rPr>
        <b/>
        <sz val="9"/>
        <rFont val="Arial"/>
        <family val="2"/>
      </rPr>
      <t xml:space="preserve"> in English and in mathematics</t>
    </r>
    <r>
      <rPr>
        <b/>
        <vertAlign val="superscript"/>
        <sz val="9"/>
        <rFont val="Arial"/>
        <family val="2"/>
      </rPr>
      <t>3</t>
    </r>
    <r>
      <rPr>
        <b/>
        <sz val="9"/>
        <rFont val="Arial"/>
        <family val="2"/>
      </rPr>
      <t xml:space="preserve"> between key stage 2 and key stage 4 by gender</t>
    </r>
  </si>
  <si>
    <r>
      <t>Table 1d: Percentage of pupils making expected progress</t>
    </r>
    <r>
      <rPr>
        <b/>
        <vertAlign val="superscript"/>
        <sz val="9"/>
        <rFont val="Arial"/>
        <family val="2"/>
      </rPr>
      <t>1,2</t>
    </r>
    <r>
      <rPr>
        <b/>
        <sz val="9"/>
        <rFont val="Arial"/>
        <family val="2"/>
      </rPr>
      <t xml:space="preserve"> in English and mathematics</t>
    </r>
    <r>
      <rPr>
        <b/>
        <vertAlign val="superscript"/>
        <sz val="9"/>
        <rFont val="Arial"/>
        <family val="2"/>
      </rPr>
      <t>3</t>
    </r>
    <r>
      <rPr>
        <b/>
        <sz val="9"/>
        <rFont val="Arial"/>
        <family val="2"/>
      </rPr>
      <t xml:space="preserve"> between key stage 2 and key stage 4 by key stage 2 attainment level and key stage 4 outcome</t>
    </r>
  </si>
  <si>
    <r>
      <t>Table 3e: GCSE and equivalent entries and achievements of pupils at the end of key stage 4 in academies</t>
    </r>
    <r>
      <rPr>
        <b/>
        <vertAlign val="superscript"/>
        <sz val="9"/>
        <rFont val="Arial"/>
        <family val="2"/>
      </rPr>
      <t>1</t>
    </r>
    <r>
      <rPr>
        <b/>
        <sz val="9"/>
        <rFont val="Arial"/>
        <family val="2"/>
      </rPr>
      <t xml:space="preserve"> and LA maintained schools</t>
    </r>
    <r>
      <rPr>
        <b/>
        <vertAlign val="superscript"/>
        <sz val="9"/>
        <rFont val="Arial"/>
        <family val="2"/>
      </rPr>
      <t>1</t>
    </r>
    <r>
      <rPr>
        <b/>
        <sz val="9"/>
        <rFont val="Arial"/>
        <family val="2"/>
      </rPr>
      <t xml:space="preserve"> by length of time open</t>
    </r>
  </si>
  <si>
    <r>
      <t>Years: 2011/12 to 2014/15</t>
    </r>
    <r>
      <rPr>
        <b/>
        <vertAlign val="superscript"/>
        <sz val="9"/>
        <rFont val="Arial"/>
        <family val="2"/>
      </rPr>
      <t>2,3,4</t>
    </r>
    <r>
      <rPr>
        <b/>
        <sz val="9"/>
        <rFont val="Arial"/>
        <family val="2"/>
      </rPr>
      <t xml:space="preserve"> (Revised)</t>
    </r>
  </si>
  <si>
    <r>
      <t>Number of schools with results</t>
    </r>
    <r>
      <rPr>
        <b/>
        <vertAlign val="superscript"/>
        <sz val="8"/>
        <color rgb="FF000000"/>
        <rFont val="Arial"/>
        <family val="2"/>
      </rPr>
      <t>5</t>
    </r>
  </si>
  <si>
    <r>
      <t>Sponsored academies</t>
    </r>
    <r>
      <rPr>
        <b/>
        <vertAlign val="superscript"/>
        <sz val="8"/>
        <color rgb="FF000000"/>
        <rFont val="Arial"/>
        <family val="2"/>
      </rPr>
      <t>1,7</t>
    </r>
  </si>
  <si>
    <r>
      <t>Open for one academic year</t>
    </r>
    <r>
      <rPr>
        <vertAlign val="superscript"/>
        <sz val="8"/>
        <color rgb="FF000000"/>
        <rFont val="Arial"/>
        <family val="2"/>
      </rPr>
      <t>8</t>
    </r>
  </si>
  <si>
    <t>Open for two academic years</t>
  </si>
  <si>
    <t>Open for three academic years</t>
  </si>
  <si>
    <t>Open for four academic years</t>
  </si>
  <si>
    <t>Open for five or more academic years</t>
  </si>
  <si>
    <r>
      <t>All sponsored academies</t>
    </r>
    <r>
      <rPr>
        <b/>
        <vertAlign val="superscript"/>
        <sz val="8"/>
        <color rgb="FF000000"/>
        <rFont val="Arial"/>
        <family val="2"/>
      </rPr>
      <t>1,9</t>
    </r>
  </si>
  <si>
    <r>
      <t>Converter academies</t>
    </r>
    <r>
      <rPr>
        <b/>
        <vertAlign val="superscript"/>
        <sz val="8"/>
        <color rgb="FF000000"/>
        <rFont val="Arial"/>
        <family val="2"/>
      </rPr>
      <t>1,7</t>
    </r>
  </si>
  <si>
    <r>
      <t>Open for one academic year</t>
    </r>
    <r>
      <rPr>
        <vertAlign val="superscript"/>
        <sz val="8"/>
        <color rgb="FF000000"/>
        <rFont val="Arial"/>
        <family val="2"/>
      </rPr>
      <t>7</t>
    </r>
  </si>
  <si>
    <r>
      <t>All converter academies</t>
    </r>
    <r>
      <rPr>
        <b/>
        <vertAlign val="superscript"/>
        <sz val="8"/>
        <color rgb="FF000000"/>
        <rFont val="Arial"/>
        <family val="2"/>
      </rPr>
      <t>1,9</t>
    </r>
  </si>
  <si>
    <t>All local authority maintained schools</t>
  </si>
  <si>
    <t xml:space="preserve">1.  Includes academies and LA maintained schools that were open before 12 September 2014. </t>
  </si>
  <si>
    <t>5.  Number of schools with results in 2014/15.</t>
  </si>
  <si>
    <t>7.  Shaded cells contain information for the predecessor school for sponsored academies and for the school prior conversion for converter academies.</t>
  </si>
  <si>
    <t>8.  For this table one academic year is between 12 September 2013 and 11 September 2014.</t>
  </si>
  <si>
    <t>9.  The ‘All sponsored academies’ and ‘All converter academies’ figures include data for all schools which were academies on 12 September 2014 irrespective of their type in previous years.</t>
  </si>
  <si>
    <r>
      <t>A school is below the floor standard if less than 40% of pupils achieve 5+ A*-C including English and mathematics and the expected progress between key stage 2 and key stage 4 is less than the median of 73% in English and less than the median of 68% in mathematics.</t>
    </r>
    <r>
      <rPr>
        <b/>
        <vertAlign val="superscript"/>
        <sz val="8"/>
        <color theme="1"/>
        <rFont val="Arial"/>
        <family val="2"/>
      </rPr>
      <t>3</t>
    </r>
    <r>
      <rPr>
        <b/>
        <sz val="8"/>
        <color theme="1"/>
        <rFont val="Arial"/>
        <family val="2"/>
      </rPr>
      <t>Schools that did not opt-in to the Progress 8 floor standard continue to be held to account under this floor standard.</t>
    </r>
  </si>
  <si>
    <t xml:space="preserve">Table 3b:  GCSE and equivalent entries and achievements of pupils at the end of key stage 4 by school admission basis and gender </t>
  </si>
  <si>
    <t>Table 4b: Average point scores and achievement of GCSE English and mathematics at grades A* to C by pupils at the end of key stage 4 by school admission basis and gender</t>
  </si>
  <si>
    <t>Table 5b:  Percentage of pupils achieving level 2 at the end of key stage 4 by qualification families, school admission basis and gender</t>
  </si>
  <si>
    <r>
      <t>Table 6b: Attainment of pupils at the end of key stage 4 by prior attainment band</t>
    </r>
    <r>
      <rPr>
        <b/>
        <vertAlign val="superscript"/>
        <sz val="9"/>
        <rFont val="Arial"/>
        <family val="2"/>
      </rPr>
      <t>1</t>
    </r>
    <r>
      <rPr>
        <b/>
        <sz val="9"/>
        <rFont val="Arial"/>
        <family val="2"/>
      </rPr>
      <t>, school admission basis and gender</t>
    </r>
  </si>
  <si>
    <t>SFR01/2016: GCSE and equivalent results in England 2014/15 (Revised)</t>
  </si>
  <si>
    <t>Tables 1a to 8b</t>
  </si>
  <si>
    <t>SFR01/2016: GCSE and equivalent results in England 2014/15 (REVISED)</t>
  </si>
  <si>
    <t xml:space="preserve">Table 7a </t>
  </si>
  <si>
    <t>Table 7b</t>
  </si>
  <si>
    <t>Table 8a</t>
  </si>
  <si>
    <t>Table 8b</t>
  </si>
  <si>
    <t>Statistician: Ali Pareas</t>
  </si>
  <si>
    <t>Further information on key stage 4 statistics can be found at:</t>
  </si>
  <si>
    <t>https://www.gov.uk/government/collections/statistics-gcses-key-stage-4</t>
  </si>
  <si>
    <t>2.  Around 25% of maintained schools boycotted key stage 2 tests in 2010. Where pupils have missing test results due to the 2010 boycott, teacher assessments have been used as their prior attainment level.</t>
  </si>
  <si>
    <t>Progress 8 score</t>
  </si>
  <si>
    <t>Percentage of pupils making expected progress in English and in mathematics between key stage 2 and key stage 4 by key stage 2 attainment level and key stage 4 outcome</t>
  </si>
  <si>
    <t>GCSE and equivalent entries and achievements of pupils at the end of key stage 4 by school admission basis and gender</t>
  </si>
  <si>
    <t>Average point scores and achievement of GCSE English and mathematics at grades A* to C by pupils at the end of key stage 4 by school admission basis and gender</t>
  </si>
  <si>
    <t>Percentage of pupils achieving level 2 at the end of key stage 4 by qualification families, school admission basis and gender</t>
  </si>
  <si>
    <t>Attainment of pupils at the end of key stage 4 by prior attainment band, type of school and gender</t>
  </si>
  <si>
    <t>Attainment of pupils at the end of key stage 4 by prior attainment band, school admission basis and gender</t>
  </si>
  <si>
    <t>Number of schools showing the percentage of pupils at the end of key stage 4 achieving the English Baccalaureate by school admission basis</t>
  </si>
  <si>
    <t>5+ GCSEs A*-C or equivalent including English and mathematics GCSEs</t>
  </si>
  <si>
    <r>
      <t>Table 7a: Number of schools</t>
    </r>
    <r>
      <rPr>
        <b/>
        <vertAlign val="superscript"/>
        <sz val="9"/>
        <rFont val="Arial"/>
        <family val="2"/>
      </rPr>
      <t>1</t>
    </r>
    <r>
      <rPr>
        <b/>
        <sz val="9"/>
        <rFont val="Arial"/>
        <family val="2"/>
      </rPr>
      <t xml:space="preserve"> showing the percentage of pupils at the end of key stage 4 achieving the English Baccalaureate by type of school</t>
    </r>
  </si>
  <si>
    <r>
      <t>Table 7b: Number of schools</t>
    </r>
    <r>
      <rPr>
        <b/>
        <vertAlign val="superscript"/>
        <sz val="9"/>
        <rFont val="Arial"/>
        <family val="2"/>
      </rPr>
      <t>1</t>
    </r>
    <r>
      <rPr>
        <b/>
        <sz val="9"/>
        <rFont val="Arial"/>
        <family val="2"/>
      </rPr>
      <t xml:space="preserve"> showing the percentage of pupils at the end of key stage 4 achieving the English Baccalaureate by school admission basis</t>
    </r>
  </si>
  <si>
    <r>
      <t>Table 8a: Number of schools achieving the floor standard</t>
    </r>
    <r>
      <rPr>
        <b/>
        <vertAlign val="superscript"/>
        <sz val="9"/>
        <rFont val="Arial"/>
        <family val="2"/>
      </rPr>
      <t>1,2</t>
    </r>
  </si>
  <si>
    <r>
      <t>Table 8b: Progress 8 opt in</t>
    </r>
    <r>
      <rPr>
        <b/>
        <vertAlign val="superscript"/>
        <sz val="9"/>
        <rFont val="Arial"/>
        <family val="2"/>
      </rPr>
      <t>1</t>
    </r>
    <r>
      <rPr>
        <b/>
        <sz val="9"/>
        <rFont val="Arial"/>
        <family val="2"/>
      </rPr>
      <t xml:space="preserve"> schools achieving the floor standard</t>
    </r>
    <r>
      <rPr>
        <b/>
        <vertAlign val="superscript"/>
        <sz val="9"/>
        <rFont val="Arial"/>
        <family val="2"/>
      </rPr>
      <t>2</t>
    </r>
  </si>
  <si>
    <t>Two schools closed after opting in, so the total number of schools in the table is 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</si>
</sst>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0.0"/>
    <numFmt numFmtId="167" formatCode="_(* #,##0_);_(* \(#,##0\);_(* &quot;-&quot;??_);_(@_)"/>
    <numFmt numFmtId="168" formatCode="_(* #,##0.0_);_(* \(#,##0.0\);_(* &quot;-&quot;??_);_(@_)"/>
  </numFmts>
  <fonts count="8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Arial"/>
      <family val="2"/>
    </font>
    <font>
      <sz val="11"/>
      <color theme="1"/>
      <name val="Arial"/>
      <family val="2"/>
    </font>
    <font>
      <sz val="10"/>
      <name val="Arial"/>
      <family val="2"/>
    </font>
    <font>
      <sz val="12"/>
      <color indexed="8"/>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sz val="12"/>
      <color indexed="62"/>
      <name val="Arial"/>
      <family val="2"/>
    </font>
    <font>
      <sz val="12"/>
      <color indexed="52"/>
      <name val="Arial"/>
      <family val="2"/>
    </font>
    <font>
      <sz val="12"/>
      <color indexed="60"/>
      <name val="Arial"/>
      <family val="2"/>
    </font>
    <font>
      <sz val="10"/>
      <name val="Courier"/>
      <family val="3"/>
    </font>
    <font>
      <sz val="8"/>
      <color indexed="72"/>
      <name val="MS Sans Serif"/>
      <family val="2"/>
    </font>
    <font>
      <sz val="10"/>
      <name val="Arial"/>
      <family val="2"/>
    </font>
    <font>
      <b/>
      <sz val="12"/>
      <color indexed="63"/>
      <name val="Arial"/>
      <family val="2"/>
    </font>
    <font>
      <b/>
      <sz val="18"/>
      <color indexed="56"/>
      <name val="Cambria"/>
      <family val="2"/>
    </font>
    <font>
      <b/>
      <sz val="12"/>
      <color indexed="8"/>
      <name val="Arial"/>
      <family val="2"/>
    </font>
    <font>
      <sz val="12"/>
      <color indexed="10"/>
      <name val="Arial"/>
      <family val="2"/>
    </font>
    <font>
      <sz val="8"/>
      <name val="Arial"/>
      <family val="2"/>
    </font>
    <font>
      <b/>
      <sz val="9"/>
      <name val="Arial"/>
      <family val="2"/>
    </font>
    <font>
      <sz val="9"/>
      <name val="Arial"/>
      <family val="2"/>
    </font>
    <font>
      <b/>
      <vertAlign val="superscript"/>
      <sz val="9"/>
      <name val="Arial"/>
      <family val="2"/>
    </font>
    <font>
      <sz val="8"/>
      <name val="Arial"/>
      <family val="2"/>
    </font>
    <font>
      <b/>
      <sz val="8"/>
      <name val="Arial"/>
      <family val="2"/>
    </font>
    <font>
      <vertAlign val="superscript"/>
      <sz val="8"/>
      <name val="Arial"/>
      <family val="2"/>
    </font>
    <font>
      <sz val="8"/>
      <color indexed="10"/>
      <name val="Arial"/>
      <family val="2"/>
    </font>
    <font>
      <b/>
      <sz val="8"/>
      <name val="Arial"/>
      <family val="2"/>
    </font>
    <font>
      <vertAlign val="superscript"/>
      <sz val="8"/>
      <color indexed="8"/>
      <name val="Arial"/>
      <family val="2"/>
    </font>
    <font>
      <sz val="8"/>
      <color indexed="8"/>
      <name val="Arial"/>
      <family val="2"/>
    </font>
    <font>
      <i/>
      <vertAlign val="superscript"/>
      <sz val="8"/>
      <name val="Arial"/>
      <family val="2"/>
    </font>
    <font>
      <i/>
      <sz val="8"/>
      <name val="Arial"/>
      <family val="2"/>
    </font>
    <font>
      <b/>
      <sz val="10"/>
      <name val="Arial"/>
      <family val="2"/>
    </font>
    <font>
      <b/>
      <u/>
      <sz val="10"/>
      <name val="Arial"/>
      <family val="2"/>
    </font>
    <font>
      <b/>
      <i/>
      <sz val="10"/>
      <name val="Arial"/>
      <family val="2"/>
    </font>
    <font>
      <sz val="10"/>
      <color rgb="FFFF0000"/>
      <name val="Arial"/>
      <family val="2"/>
    </font>
    <font>
      <b/>
      <vertAlign val="superscript"/>
      <sz val="8"/>
      <name val="Arial"/>
      <family val="2"/>
    </font>
    <font>
      <b/>
      <sz val="8"/>
      <color theme="0"/>
      <name val="Arial"/>
      <family val="2"/>
    </font>
    <font>
      <vertAlign val="superscript"/>
      <sz val="9"/>
      <name val="Arial"/>
      <family val="2"/>
    </font>
    <font>
      <i/>
      <sz val="9"/>
      <name val="Arial"/>
      <family val="2"/>
    </font>
    <font>
      <i/>
      <vertAlign val="superscript"/>
      <sz val="9"/>
      <name val="Arial"/>
      <family val="2"/>
    </font>
    <font>
      <b/>
      <u/>
      <sz val="8"/>
      <color indexed="12"/>
      <name val="Arial"/>
      <family val="2"/>
    </font>
    <font>
      <sz val="11"/>
      <color indexed="8"/>
      <name val="Calibri"/>
      <family val="2"/>
    </font>
    <font>
      <sz val="8"/>
      <color rgb="FFFF0000"/>
      <name val="Arial"/>
      <family val="2"/>
    </font>
    <font>
      <sz val="8"/>
      <color theme="1"/>
      <name val="Arial"/>
      <family val="2"/>
    </font>
    <font>
      <u/>
      <sz val="10"/>
      <name val="Arial"/>
      <family val="2"/>
    </font>
    <font>
      <vertAlign val="superscript"/>
      <sz val="10"/>
      <name val="Arial"/>
      <family val="2"/>
    </font>
    <font>
      <i/>
      <sz val="10"/>
      <name val="Arial"/>
      <family val="2"/>
    </font>
    <font>
      <i/>
      <vertAlign val="superscript"/>
      <sz val="10"/>
      <name val="Arial"/>
      <family val="2"/>
    </font>
    <font>
      <b/>
      <vertAlign val="superscript"/>
      <sz val="10"/>
      <name val="Arial"/>
      <family val="2"/>
    </font>
    <font>
      <b/>
      <sz val="10"/>
      <color rgb="FFFF0000"/>
      <name val="Arial"/>
      <family val="2"/>
    </font>
    <font>
      <b/>
      <sz val="8"/>
      <color theme="1"/>
      <name val="Arial"/>
      <family val="2"/>
    </font>
    <font>
      <sz val="11"/>
      <name val="Arial"/>
      <family val="2"/>
    </font>
    <font>
      <b/>
      <sz val="10"/>
      <color rgb="FF7030A0"/>
      <name val="Arial"/>
      <family val="2"/>
    </font>
    <font>
      <b/>
      <sz val="10"/>
      <color rgb="FF00B050"/>
      <name val="Arial"/>
      <family val="2"/>
    </font>
    <font>
      <b/>
      <sz val="11"/>
      <name val="Arial"/>
      <family val="2"/>
    </font>
    <font>
      <b/>
      <sz val="8"/>
      <color rgb="FFFF0000"/>
      <name val="Arial"/>
      <family val="2"/>
    </font>
    <font>
      <b/>
      <sz val="8"/>
      <color rgb="FF00B050"/>
      <name val="Arial"/>
      <family val="2"/>
    </font>
    <font>
      <sz val="10"/>
      <color theme="1"/>
      <name val="Arial"/>
      <family val="2"/>
    </font>
    <font>
      <sz val="10"/>
      <color rgb="FF000000"/>
      <name val="Arial"/>
      <family val="2"/>
    </font>
    <font>
      <sz val="10"/>
      <color indexed="18"/>
      <name val="Arial"/>
      <family val="2"/>
    </font>
    <font>
      <sz val="20"/>
      <name val="Arial"/>
      <family val="2"/>
    </font>
    <font>
      <u/>
      <sz val="8"/>
      <color indexed="12"/>
      <name val="Arial"/>
      <family val="2"/>
    </font>
    <font>
      <b/>
      <sz val="8"/>
      <color rgb="FF000000"/>
      <name val="Arial"/>
      <family val="2"/>
    </font>
    <font>
      <b/>
      <vertAlign val="superscript"/>
      <sz val="8"/>
      <color rgb="FF000000"/>
      <name val="Arial"/>
      <family val="2"/>
    </font>
    <font>
      <sz val="8"/>
      <color rgb="FF000000"/>
      <name val="Arial"/>
      <family val="2"/>
    </font>
    <font>
      <vertAlign val="superscript"/>
      <sz val="8"/>
      <color rgb="FF000000"/>
      <name val="Arial"/>
      <family val="2"/>
    </font>
    <font>
      <b/>
      <vertAlign val="superscript"/>
      <sz val="8"/>
      <color theme="1"/>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FF"/>
        <bgColor rgb="FFFFFFFF"/>
      </patternFill>
    </fill>
    <fill>
      <patternFill patternType="solid">
        <fgColor theme="0" tint="-0.14999847407452621"/>
        <bgColor indexed="64"/>
      </patternFill>
    </fill>
  </fills>
  <borders count="1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tted">
        <color indexed="64"/>
      </right>
      <top/>
      <bottom/>
      <diagonal/>
    </border>
    <border>
      <left/>
      <right/>
      <top style="dotted">
        <color auto="1"/>
      </top>
      <bottom/>
      <diagonal/>
    </border>
    <border>
      <left/>
      <right style="dotted">
        <color indexed="64"/>
      </right>
      <top/>
      <bottom style="thin">
        <color indexed="64"/>
      </bottom>
      <diagonal/>
    </border>
    <border>
      <left style="dashed">
        <color indexed="64"/>
      </left>
      <right/>
      <top style="medium">
        <color indexed="64"/>
      </top>
      <bottom style="thin">
        <color indexed="64"/>
      </bottom>
      <diagonal/>
    </border>
    <border>
      <left/>
      <right/>
      <top style="medium">
        <color indexed="64"/>
      </top>
      <bottom style="thin">
        <color indexed="64"/>
      </bottom>
      <diagonal/>
    </border>
    <border>
      <left style="dotted">
        <color auto="1"/>
      </left>
      <right/>
      <top/>
      <bottom/>
      <diagonal/>
    </border>
    <border>
      <left style="dotted">
        <color auto="1"/>
      </left>
      <right/>
      <top/>
      <bottom style="thin">
        <color auto="1"/>
      </bottom>
      <diagonal/>
    </border>
    <border>
      <left style="dashed">
        <color indexed="64"/>
      </left>
      <right/>
      <top style="thin">
        <color indexed="64"/>
      </top>
      <bottom style="thin">
        <color auto="1"/>
      </bottom>
      <diagonal/>
    </border>
    <border>
      <left style="dotted">
        <color auto="1"/>
      </left>
      <right/>
      <top style="thin">
        <color auto="1"/>
      </top>
      <bottom/>
      <diagonal/>
    </border>
    <border>
      <left/>
      <right/>
      <top style="thin">
        <color indexed="64"/>
      </top>
      <bottom/>
      <diagonal/>
    </border>
    <border>
      <left/>
      <right/>
      <top/>
      <bottom style="dashed">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tted">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rgb="FF000000"/>
      </bottom>
      <diagonal/>
    </border>
    <border>
      <left style="dotted">
        <color indexed="64"/>
      </left>
      <right style="dotted">
        <color indexed="64"/>
      </right>
      <top/>
      <bottom/>
      <diagonal/>
    </border>
  </borders>
  <cellStyleXfs count="1104">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25" fillId="0" borderId="0"/>
    <xf numFmtId="0" fontId="10" fillId="0" borderId="0"/>
    <xf numFmtId="0" fontId="26" fillId="0" borderId="0" applyAlignment="0">
      <alignment vertical="top" wrapText="1"/>
      <protection locked="0"/>
    </xf>
    <xf numFmtId="0" fontId="27"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0" fontId="10" fillId="0" borderId="0"/>
    <xf numFmtId="0" fontId="10" fillId="0" borderId="0"/>
    <xf numFmtId="0" fontId="9" fillId="0" borderId="0"/>
    <xf numFmtId="0" fontId="10" fillId="0" borderId="0"/>
    <xf numFmtId="0" fontId="8" fillId="0" borderId="0"/>
    <xf numFmtId="164" fontId="10" fillId="0" borderId="0" applyFont="0" applyFill="0" applyBorder="0" applyAlignment="0" applyProtection="0"/>
    <xf numFmtId="0" fontId="7" fillId="0" borderId="0"/>
    <xf numFmtId="0" fontId="7" fillId="0" borderId="0"/>
    <xf numFmtId="0" fontId="6" fillId="0" borderId="0"/>
    <xf numFmtId="0" fontId="28" fillId="20" borderId="51" applyNumberFormat="0" applyAlignment="0" applyProtection="0"/>
    <xf numFmtId="0" fontId="14" fillId="20" borderId="57" applyNumberFormat="0" applyAlignment="0" applyProtection="0"/>
    <xf numFmtId="0" fontId="22" fillId="7" borderId="53" applyNumberFormat="0" applyAlignment="0" applyProtection="0"/>
    <xf numFmtId="0" fontId="30" fillId="0" borderId="60" applyNumberFormat="0" applyFill="0" applyAlignment="0" applyProtection="0"/>
    <xf numFmtId="0" fontId="14" fillId="20" borderId="49" applyNumberFormat="0" applyAlignment="0" applyProtection="0"/>
    <xf numFmtId="0" fontId="22" fillId="7" borderId="49" applyNumberFormat="0" applyAlignment="0" applyProtection="0"/>
    <xf numFmtId="0" fontId="28" fillId="20" borderId="59" applyNumberFormat="0" applyAlignment="0" applyProtection="0"/>
    <xf numFmtId="0" fontId="10" fillId="23" borderId="54" applyNumberFormat="0" applyFont="0" applyAlignment="0" applyProtection="0"/>
    <xf numFmtId="0" fontId="14" fillId="20" borderId="45" applyNumberFormat="0" applyAlignment="0" applyProtection="0"/>
    <xf numFmtId="0" fontId="10" fillId="23" borderId="58" applyNumberFormat="0" applyFont="0" applyAlignment="0" applyProtection="0"/>
    <xf numFmtId="0" fontId="22" fillId="7" borderId="45" applyNumberFormat="0" applyAlignment="0" applyProtection="0"/>
    <xf numFmtId="0" fontId="10" fillId="23" borderId="50" applyNumberFormat="0" applyFont="0" applyAlignment="0" applyProtection="0"/>
    <xf numFmtId="0" fontId="10" fillId="23" borderId="46" applyNumberFormat="0" applyFont="0" applyAlignment="0" applyProtection="0"/>
    <xf numFmtId="0" fontId="28" fillId="20" borderId="47" applyNumberFormat="0" applyAlignment="0" applyProtection="0"/>
    <xf numFmtId="0" fontId="30" fillId="0" borderId="48" applyNumberFormat="0" applyFill="0" applyAlignment="0" applyProtection="0"/>
    <xf numFmtId="0" fontId="22" fillId="7" borderId="57" applyNumberFormat="0" applyAlignment="0" applyProtection="0"/>
    <xf numFmtId="0" fontId="30" fillId="0" borderId="52" applyNumberFormat="0" applyFill="0" applyAlignment="0" applyProtection="0"/>
    <xf numFmtId="0" fontId="5" fillId="0" borderId="0"/>
    <xf numFmtId="0" fontId="72" fillId="0" borderId="0" applyNumberFormat="0" applyFont="0" applyBorder="0" applyProtection="0"/>
    <xf numFmtId="0" fontId="5" fillId="0" borderId="0"/>
    <xf numFmtId="9" fontId="5" fillId="0" borderId="0" applyFont="0" applyFill="0" applyBorder="0" applyAlignment="0" applyProtection="0"/>
    <xf numFmtId="0" fontId="14" fillId="20" borderId="53" applyNumberFormat="0" applyAlignment="0" applyProtection="0"/>
    <xf numFmtId="0" fontId="22" fillId="7" borderId="61" applyNumberFormat="0" applyAlignment="0" applyProtection="0"/>
    <xf numFmtId="0" fontId="30" fillId="0" borderId="64" applyNumberFormat="0" applyFill="0" applyAlignment="0" applyProtection="0"/>
    <xf numFmtId="0" fontId="30" fillId="0" borderId="56" applyNumberFormat="0" applyFill="0" applyAlignment="0" applyProtection="0"/>
    <xf numFmtId="0" fontId="14" fillId="20" borderId="61" applyNumberFormat="0" applyAlignment="0" applyProtection="0"/>
    <xf numFmtId="0" fontId="28" fillId="20" borderId="55" applyNumberFormat="0" applyAlignment="0" applyProtection="0"/>
    <xf numFmtId="0" fontId="10" fillId="23" borderId="62" applyNumberFormat="0" applyFont="0" applyAlignment="0" applyProtection="0"/>
    <xf numFmtId="0" fontId="28" fillId="20" borderId="63" applyNumberFormat="0" applyAlignment="0" applyProtection="0"/>
    <xf numFmtId="0" fontId="30" fillId="0" borderId="73" applyNumberFormat="0" applyFill="0" applyAlignment="0" applyProtection="0"/>
    <xf numFmtId="0" fontId="30" fillId="0" borderId="69" applyNumberFormat="0" applyFill="0" applyAlignment="0" applyProtection="0"/>
    <xf numFmtId="0" fontId="28" fillId="20" borderId="68" applyNumberFormat="0" applyAlignment="0" applyProtection="0"/>
    <xf numFmtId="0" fontId="10" fillId="23" borderId="67" applyNumberFormat="0" applyFont="0" applyAlignment="0" applyProtection="0"/>
    <xf numFmtId="0" fontId="22" fillId="7" borderId="66" applyNumberFormat="0" applyAlignment="0" applyProtection="0"/>
    <xf numFmtId="0" fontId="10" fillId="23" borderId="71" applyNumberFormat="0" applyFont="0" applyAlignment="0" applyProtection="0"/>
    <xf numFmtId="0" fontId="21" fillId="0" borderId="0" applyNumberFormat="0" applyFill="0" applyBorder="0" applyAlignment="0" applyProtection="0">
      <alignment vertical="top"/>
      <protection locked="0"/>
    </xf>
    <xf numFmtId="0" fontId="28" fillId="20" borderId="72" applyNumberFormat="0" applyAlignment="0" applyProtection="0"/>
    <xf numFmtId="0" fontId="30" fillId="0" borderId="77" applyNumberFormat="0" applyFill="0" applyAlignment="0" applyProtection="0"/>
    <xf numFmtId="0" fontId="22" fillId="7" borderId="70" applyNumberFormat="0" applyAlignment="0" applyProtection="0"/>
    <xf numFmtId="0" fontId="14" fillId="20" borderId="82" applyNumberFormat="0" applyAlignment="0" applyProtection="0"/>
    <xf numFmtId="0" fontId="14" fillId="20" borderId="86" applyNumberFormat="0" applyAlignment="0" applyProtection="0"/>
    <xf numFmtId="0" fontId="28" fillId="20" borderId="96" applyNumberFormat="0" applyAlignment="0" applyProtection="0"/>
    <xf numFmtId="0" fontId="14" fillId="20" borderId="70" applyNumberFormat="0" applyAlignment="0" applyProtection="0"/>
    <xf numFmtId="0" fontId="10" fillId="23" borderId="87" applyNumberFormat="0" applyFont="0" applyAlignment="0" applyProtection="0"/>
    <xf numFmtId="0" fontId="30" fillId="0" borderId="89" applyNumberFormat="0" applyFill="0" applyAlignment="0" applyProtection="0"/>
    <xf numFmtId="0" fontId="14" fillId="20" borderId="66" applyNumberFormat="0" applyAlignment="0" applyProtection="0"/>
    <xf numFmtId="0" fontId="30" fillId="0" borderId="89" applyNumberFormat="0" applyFill="0" applyAlignment="0" applyProtection="0"/>
    <xf numFmtId="0" fontId="10" fillId="23" borderId="75" applyNumberFormat="0" applyFont="0" applyAlignment="0" applyProtection="0"/>
    <xf numFmtId="0" fontId="4" fillId="0" borderId="0"/>
    <xf numFmtId="0" fontId="22" fillId="7" borderId="82" applyNumberFormat="0" applyAlignment="0" applyProtection="0"/>
    <xf numFmtId="0" fontId="4" fillId="0" borderId="0"/>
    <xf numFmtId="9" fontId="4" fillId="0" borderId="0" applyFont="0" applyFill="0" applyBorder="0" applyAlignment="0" applyProtection="0"/>
    <xf numFmtId="0" fontId="28" fillId="20" borderId="96" applyNumberFormat="0" applyAlignment="0" applyProtection="0"/>
    <xf numFmtId="0" fontId="10" fillId="23" borderId="79" applyNumberFormat="0" applyFont="0" applyAlignment="0" applyProtection="0"/>
    <xf numFmtId="0" fontId="28" fillId="20" borderId="88" applyNumberFormat="0" applyAlignment="0" applyProtection="0"/>
    <xf numFmtId="0" fontId="22" fillId="7" borderId="94" applyNumberFormat="0" applyAlignment="0" applyProtection="0"/>
    <xf numFmtId="0" fontId="28" fillId="20" borderId="96" applyNumberFormat="0" applyAlignment="0" applyProtection="0"/>
    <xf numFmtId="0" fontId="14" fillId="20" borderId="94" applyNumberFormat="0" applyAlignment="0" applyProtection="0"/>
    <xf numFmtId="0" fontId="14" fillId="20" borderId="78" applyNumberFormat="0" applyAlignment="0" applyProtection="0"/>
    <xf numFmtId="0" fontId="14" fillId="20" borderId="74" applyNumberFormat="0" applyAlignment="0" applyProtection="0"/>
    <xf numFmtId="0" fontId="30" fillId="0" borderId="89" applyNumberFormat="0" applyFill="0" applyAlignment="0" applyProtection="0"/>
    <xf numFmtId="0" fontId="30" fillId="0" borderId="97" applyNumberFormat="0" applyFill="0" applyAlignment="0" applyProtection="0"/>
    <xf numFmtId="0" fontId="10" fillId="23" borderId="95" applyNumberFormat="0" applyFont="0" applyAlignment="0" applyProtection="0"/>
    <xf numFmtId="0" fontId="22" fillId="7" borderId="78" applyNumberFormat="0" applyAlignment="0" applyProtection="0"/>
    <xf numFmtId="0" fontId="28" fillId="20" borderId="76" applyNumberFormat="0" applyAlignment="0" applyProtection="0"/>
    <xf numFmtId="0" fontId="10" fillId="23" borderId="95" applyNumberFormat="0" applyFont="0" applyAlignment="0" applyProtection="0"/>
    <xf numFmtId="0" fontId="30" fillId="0" borderId="97" applyNumberFormat="0" applyFill="0" applyAlignment="0" applyProtection="0"/>
    <xf numFmtId="0" fontId="30" fillId="0" borderId="89" applyNumberFormat="0" applyFill="0" applyAlignment="0" applyProtection="0"/>
    <xf numFmtId="0" fontId="22" fillId="7" borderId="74" applyNumberFormat="0" applyAlignment="0" applyProtection="0"/>
    <xf numFmtId="0" fontId="22" fillId="7" borderId="86" applyNumberFormat="0" applyAlignment="0" applyProtection="0"/>
    <xf numFmtId="0" fontId="14" fillId="20" borderId="90" applyNumberFormat="0" applyAlignment="0" applyProtection="0"/>
    <xf numFmtId="0" fontId="22" fillId="7" borderId="94" applyNumberFormat="0" applyAlignment="0" applyProtection="0"/>
    <xf numFmtId="0" fontId="30" fillId="0" borderId="89" applyNumberFormat="0" applyFill="0" applyAlignment="0" applyProtection="0"/>
    <xf numFmtId="0" fontId="30" fillId="0" borderId="81" applyNumberFormat="0" applyFill="0" applyAlignment="0" applyProtection="0"/>
    <xf numFmtId="0" fontId="28" fillId="20" borderId="88" applyNumberFormat="0" applyAlignment="0" applyProtection="0"/>
    <xf numFmtId="0" fontId="10" fillId="23" borderId="83" applyNumberFormat="0" applyFont="0" applyAlignment="0" applyProtection="0"/>
    <xf numFmtId="0" fontId="28" fillId="20" borderId="84" applyNumberFormat="0" applyAlignment="0" applyProtection="0"/>
    <xf numFmtId="0" fontId="30" fillId="0" borderId="97" applyNumberFormat="0" applyFill="0" applyAlignment="0" applyProtection="0"/>
    <xf numFmtId="0" fontId="28" fillId="20" borderId="80" applyNumberFormat="0" applyAlignment="0" applyProtection="0"/>
    <xf numFmtId="0" fontId="22" fillId="7" borderId="86" applyNumberFormat="0" applyAlignment="0" applyProtection="0"/>
    <xf numFmtId="0" fontId="28" fillId="20" borderId="92" applyNumberFormat="0" applyAlignment="0" applyProtection="0"/>
    <xf numFmtId="0" fontId="30" fillId="0" borderId="89" applyNumberFormat="0" applyFill="0" applyAlignment="0" applyProtection="0"/>
    <xf numFmtId="0" fontId="30" fillId="0" borderId="97" applyNumberFormat="0" applyFill="0" applyAlignment="0" applyProtection="0"/>
    <xf numFmtId="0" fontId="30" fillId="0" borderId="85" applyNumberFormat="0" applyFill="0" applyAlignment="0" applyProtection="0"/>
    <xf numFmtId="0" fontId="28" fillId="20" borderId="88" applyNumberFormat="0" applyAlignment="0" applyProtection="0"/>
    <xf numFmtId="0" fontId="14" fillId="20" borderId="86" applyNumberFormat="0" applyAlignment="0" applyProtection="0"/>
    <xf numFmtId="0" fontId="14" fillId="20" borderId="94" applyNumberFormat="0" applyAlignment="0" applyProtection="0"/>
    <xf numFmtId="0" fontId="10" fillId="23" borderId="87" applyNumberFormat="0" applyFont="0" applyAlignment="0" applyProtection="0"/>
    <xf numFmtId="0" fontId="22" fillId="7" borderId="86" applyNumberFormat="0" applyAlignment="0" applyProtection="0"/>
    <xf numFmtId="0" fontId="30" fillId="0" borderId="97" applyNumberFormat="0" applyFill="0" applyAlignment="0" applyProtection="0"/>
    <xf numFmtId="0" fontId="30" fillId="0" borderId="97" applyNumberFormat="0" applyFill="0" applyAlignment="0" applyProtection="0"/>
    <xf numFmtId="0" fontId="14" fillId="20" borderId="82" applyNumberFormat="0" applyAlignment="0" applyProtection="0"/>
    <xf numFmtId="0" fontId="22" fillId="7" borderId="82" applyNumberFormat="0" applyAlignment="0" applyProtection="0"/>
    <xf numFmtId="0" fontId="10" fillId="23" borderId="83" applyNumberFormat="0" applyFont="0" applyAlignment="0" applyProtection="0"/>
    <xf numFmtId="0" fontId="28" fillId="20" borderId="84" applyNumberFormat="0" applyAlignment="0" applyProtection="0"/>
    <xf numFmtId="0" fontId="30" fillId="0" borderId="85" applyNumberFormat="0" applyFill="0" applyAlignment="0" applyProtection="0"/>
    <xf numFmtId="9" fontId="10" fillId="0" borderId="0" applyFont="0" applyFill="0" applyBorder="0" applyAlignment="0" applyProtection="0"/>
    <xf numFmtId="0" fontId="4" fillId="0" borderId="0"/>
    <xf numFmtId="0" fontId="28" fillId="20" borderId="84" applyNumberFormat="0" applyAlignment="0" applyProtection="0"/>
    <xf numFmtId="0" fontId="14" fillId="20" borderId="82" applyNumberFormat="0" applyAlignment="0" applyProtection="0"/>
    <xf numFmtId="0" fontId="22" fillId="7" borderId="82" applyNumberFormat="0" applyAlignment="0" applyProtection="0"/>
    <xf numFmtId="0" fontId="30" fillId="0" borderId="85" applyNumberFormat="0" applyFill="0" applyAlignment="0" applyProtection="0"/>
    <xf numFmtId="0" fontId="14" fillId="20" borderId="82" applyNumberFormat="0" applyAlignment="0" applyProtection="0"/>
    <xf numFmtId="0" fontId="22" fillId="7" borderId="82" applyNumberFormat="0" applyAlignment="0" applyProtection="0"/>
    <xf numFmtId="0" fontId="28" fillId="20" borderId="84" applyNumberFormat="0" applyAlignment="0" applyProtection="0"/>
    <xf numFmtId="0" fontId="10" fillId="23" borderId="83" applyNumberFormat="0" applyFont="0" applyAlignment="0" applyProtection="0"/>
    <xf numFmtId="0" fontId="14" fillId="20" borderId="82" applyNumberFormat="0" applyAlignment="0" applyProtection="0"/>
    <xf numFmtId="0" fontId="10" fillId="23" borderId="83" applyNumberFormat="0" applyFont="0" applyAlignment="0" applyProtection="0"/>
    <xf numFmtId="0" fontId="22" fillId="7" borderId="82" applyNumberFormat="0" applyAlignment="0" applyProtection="0"/>
    <xf numFmtId="0" fontId="10" fillId="23" borderId="83" applyNumberFormat="0" applyFont="0" applyAlignment="0" applyProtection="0"/>
    <xf numFmtId="0" fontId="10" fillId="23" borderId="83" applyNumberFormat="0" applyFont="0" applyAlignment="0" applyProtection="0"/>
    <xf numFmtId="0" fontId="28" fillId="20" borderId="84" applyNumberFormat="0" applyAlignment="0" applyProtection="0"/>
    <xf numFmtId="0" fontId="30" fillId="0" borderId="85" applyNumberFormat="0" applyFill="0" applyAlignment="0" applyProtection="0"/>
    <xf numFmtId="0" fontId="22" fillId="7" borderId="82" applyNumberFormat="0" applyAlignment="0" applyProtection="0"/>
    <xf numFmtId="0" fontId="30" fillId="0" borderId="85" applyNumberFormat="0" applyFill="0" applyAlignment="0" applyProtection="0"/>
    <xf numFmtId="0" fontId="4" fillId="0" borderId="0"/>
    <xf numFmtId="0" fontId="4" fillId="0" borderId="0"/>
    <xf numFmtId="9" fontId="4" fillId="0" borderId="0" applyFont="0" applyFill="0" applyBorder="0" applyAlignment="0" applyProtection="0"/>
    <xf numFmtId="0" fontId="14" fillId="20" borderId="82" applyNumberFormat="0" applyAlignment="0" applyProtection="0"/>
    <xf numFmtId="0" fontId="22" fillId="7" borderId="82" applyNumberFormat="0" applyAlignment="0" applyProtection="0"/>
    <xf numFmtId="0" fontId="30" fillId="0" borderId="85" applyNumberFormat="0" applyFill="0" applyAlignment="0" applyProtection="0"/>
    <xf numFmtId="0" fontId="30" fillId="0" borderId="85" applyNumberFormat="0" applyFill="0" applyAlignment="0" applyProtection="0"/>
    <xf numFmtId="0" fontId="14" fillId="20" borderId="82" applyNumberFormat="0" applyAlignment="0" applyProtection="0"/>
    <xf numFmtId="0" fontId="28" fillId="20" borderId="84" applyNumberFormat="0" applyAlignment="0" applyProtection="0"/>
    <xf numFmtId="0" fontId="10" fillId="23" borderId="83" applyNumberFormat="0" applyFont="0" applyAlignment="0" applyProtection="0"/>
    <xf numFmtId="0" fontId="28" fillId="20" borderId="84" applyNumberFormat="0" applyAlignment="0" applyProtection="0"/>
    <xf numFmtId="0" fontId="30" fillId="0" borderId="85" applyNumberFormat="0" applyFill="0" applyAlignment="0" applyProtection="0"/>
    <xf numFmtId="0" fontId="30" fillId="0" borderId="85" applyNumberFormat="0" applyFill="0" applyAlignment="0" applyProtection="0"/>
    <xf numFmtId="0" fontId="28" fillId="20" borderId="84" applyNumberFormat="0" applyAlignment="0" applyProtection="0"/>
    <xf numFmtId="0" fontId="10" fillId="23" borderId="83" applyNumberFormat="0" applyFont="0" applyAlignment="0" applyProtection="0"/>
    <xf numFmtId="0" fontId="22" fillId="7" borderId="82" applyNumberFormat="0" applyAlignment="0" applyProtection="0"/>
    <xf numFmtId="0" fontId="10" fillId="23" borderId="83" applyNumberFormat="0" applyFont="0" applyAlignment="0" applyProtection="0"/>
    <xf numFmtId="0" fontId="28" fillId="20" borderId="84" applyNumberFormat="0" applyAlignment="0" applyProtection="0"/>
    <xf numFmtId="0" fontId="30" fillId="0" borderId="85" applyNumberFormat="0" applyFill="0" applyAlignment="0" applyProtection="0"/>
    <xf numFmtId="0" fontId="22" fillId="7" borderId="82" applyNumberFormat="0" applyAlignment="0" applyProtection="0"/>
    <xf numFmtId="0" fontId="14" fillId="20" borderId="82" applyNumberFormat="0" applyAlignment="0" applyProtection="0"/>
    <xf numFmtId="0" fontId="14" fillId="20" borderId="82" applyNumberFormat="0" applyAlignment="0" applyProtection="0"/>
    <xf numFmtId="0" fontId="10" fillId="23" borderId="83" applyNumberFormat="0" applyFont="0" applyAlignment="0" applyProtection="0"/>
    <xf numFmtId="0" fontId="10" fillId="23" borderId="83" applyNumberFormat="0" applyFont="0" applyAlignment="0" applyProtection="0"/>
    <xf numFmtId="0" fontId="14" fillId="20" borderId="82" applyNumberFormat="0" applyAlignment="0" applyProtection="0"/>
    <xf numFmtId="0" fontId="14" fillId="20" borderId="82" applyNumberFormat="0" applyAlignment="0" applyProtection="0"/>
    <xf numFmtId="0" fontId="22" fillId="7" borderId="82" applyNumberFormat="0" applyAlignment="0" applyProtection="0"/>
    <xf numFmtId="0" fontId="28" fillId="20" borderId="84" applyNumberFormat="0" applyAlignment="0" applyProtection="0"/>
    <xf numFmtId="0" fontId="22" fillId="7" borderId="82" applyNumberFormat="0" applyAlignment="0" applyProtection="0"/>
    <xf numFmtId="0" fontId="30" fillId="0" borderId="85" applyNumberFormat="0" applyFill="0" applyAlignment="0" applyProtection="0"/>
    <xf numFmtId="0" fontId="28" fillId="20" borderId="84" applyNumberFormat="0" applyAlignment="0" applyProtection="0"/>
    <xf numFmtId="0" fontId="10" fillId="23" borderId="91" applyNumberFormat="0" applyFont="0" applyAlignment="0" applyProtection="0"/>
    <xf numFmtId="0" fontId="14" fillId="20" borderId="86" applyNumberFormat="0" applyAlignment="0" applyProtection="0"/>
    <xf numFmtId="0" fontId="10" fillId="23" borderId="87" applyNumberFormat="0" applyFont="0" applyAlignment="0" applyProtection="0"/>
    <xf numFmtId="0" fontId="10" fillId="23" borderId="95" applyNumberFormat="0" applyFont="0" applyAlignment="0" applyProtection="0"/>
    <xf numFmtId="0" fontId="14" fillId="20" borderId="86" applyNumberFormat="0" applyAlignment="0" applyProtection="0"/>
    <xf numFmtId="0" fontId="14" fillId="20" borderId="94" applyNumberFormat="0" applyAlignment="0" applyProtection="0"/>
    <xf numFmtId="0" fontId="30" fillId="0" borderId="89" applyNumberFormat="0" applyFill="0" applyAlignment="0" applyProtection="0"/>
    <xf numFmtId="0" fontId="22" fillId="7" borderId="86" applyNumberFormat="0" applyAlignment="0" applyProtection="0"/>
    <xf numFmtId="0" fontId="30" fillId="0" borderId="89" applyNumberFormat="0" applyFill="0" applyAlignment="0" applyProtection="0"/>
    <xf numFmtId="0" fontId="28" fillId="20" borderId="88" applyNumberFormat="0" applyAlignment="0" applyProtection="0"/>
    <xf numFmtId="0" fontId="10" fillId="23" borderId="87" applyNumberFormat="0" applyFont="0" applyAlignment="0" applyProtection="0"/>
    <xf numFmtId="0" fontId="30" fillId="0" borderId="93" applyNumberFormat="0" applyFill="0" applyAlignment="0" applyProtection="0"/>
    <xf numFmtId="0" fontId="14" fillId="20" borderId="86" applyNumberFormat="0" applyAlignment="0" applyProtection="0"/>
    <xf numFmtId="0" fontId="28" fillId="20" borderId="88" applyNumberFormat="0" applyAlignment="0" applyProtection="0"/>
    <xf numFmtId="0" fontId="22" fillId="7" borderId="86" applyNumberFormat="0" applyAlignment="0" applyProtection="0"/>
    <xf numFmtId="0" fontId="28" fillId="20" borderId="88" applyNumberFormat="0" applyAlignment="0" applyProtection="0"/>
    <xf numFmtId="0" fontId="10" fillId="23" borderId="87" applyNumberFormat="0" applyFont="0" applyAlignment="0" applyProtection="0"/>
    <xf numFmtId="0" fontId="14" fillId="20" borderId="86" applyNumberFormat="0" applyAlignment="0" applyProtection="0"/>
    <xf numFmtId="0" fontId="14" fillId="20" borderId="86" applyNumberFormat="0" applyAlignment="0" applyProtection="0"/>
    <xf numFmtId="0" fontId="14" fillId="20" borderId="86" applyNumberFormat="0" applyAlignment="0" applyProtection="0"/>
    <xf numFmtId="0" fontId="28" fillId="20" borderId="88" applyNumberFormat="0" applyAlignment="0" applyProtection="0"/>
    <xf numFmtId="0" fontId="14" fillId="20" borderId="86" applyNumberFormat="0" applyAlignment="0" applyProtection="0"/>
    <xf numFmtId="0" fontId="30" fillId="0" borderId="89" applyNumberFormat="0" applyFill="0" applyAlignment="0" applyProtection="0"/>
    <xf numFmtId="0" fontId="10" fillId="23" borderId="87" applyNumberFormat="0" applyFont="0" applyAlignment="0" applyProtection="0"/>
    <xf numFmtId="0" fontId="10" fillId="23" borderId="87" applyNumberFormat="0" applyFont="0" applyAlignment="0" applyProtection="0"/>
    <xf numFmtId="0" fontId="30" fillId="0" borderId="89" applyNumberFormat="0" applyFill="0" applyAlignment="0" applyProtection="0"/>
    <xf numFmtId="0" fontId="22" fillId="7" borderId="86" applyNumberFormat="0" applyAlignment="0" applyProtection="0"/>
    <xf numFmtId="0" fontId="22" fillId="7" borderId="86" applyNumberFormat="0" applyAlignment="0" applyProtection="0"/>
    <xf numFmtId="0" fontId="22" fillId="7" borderId="86" applyNumberFormat="0" applyAlignment="0" applyProtection="0"/>
    <xf numFmtId="0" fontId="10" fillId="23" borderId="87" applyNumberFormat="0" applyFont="0" applyAlignment="0" applyProtection="0"/>
    <xf numFmtId="0" fontId="10" fillId="23" borderId="87" applyNumberFormat="0" applyFont="0" applyAlignment="0" applyProtection="0"/>
    <xf numFmtId="0" fontId="28" fillId="20" borderId="88" applyNumberFormat="0" applyAlignment="0" applyProtection="0"/>
    <xf numFmtId="0" fontId="22" fillId="7" borderId="94" applyNumberFormat="0" applyAlignment="0" applyProtection="0"/>
    <xf numFmtId="0" fontId="22" fillId="7" borderId="90" applyNumberFormat="0" applyAlignment="0" applyProtection="0"/>
    <xf numFmtId="0" fontId="10" fillId="23" borderId="87" applyNumberFormat="0" applyFont="0" applyAlignment="0" applyProtection="0"/>
    <xf numFmtId="0" fontId="22" fillId="7" borderId="86" applyNumberFormat="0" applyAlignment="0" applyProtection="0"/>
    <xf numFmtId="0" fontId="14" fillId="20" borderId="86" applyNumberFormat="0" applyAlignment="0" applyProtection="0"/>
    <xf numFmtId="0" fontId="14" fillId="20" borderId="94" applyNumberFormat="0" applyAlignment="0" applyProtection="0"/>
    <xf numFmtId="0" fontId="28" fillId="20" borderId="92" applyNumberFormat="0" applyAlignment="0" applyProtection="0"/>
    <xf numFmtId="0" fontId="28" fillId="20" borderId="88" applyNumberFormat="0" applyAlignment="0" applyProtection="0"/>
    <xf numFmtId="0" fontId="22" fillId="7" borderId="86" applyNumberFormat="0" applyAlignment="0" applyProtection="0"/>
    <xf numFmtId="0" fontId="28" fillId="20" borderId="88" applyNumberFormat="0" applyAlignment="0" applyProtection="0"/>
    <xf numFmtId="0" fontId="14" fillId="20" borderId="90" applyNumberFormat="0" applyAlignment="0" applyProtection="0"/>
    <xf numFmtId="0" fontId="22" fillId="7" borderId="90" applyNumberFormat="0" applyAlignment="0" applyProtection="0"/>
    <xf numFmtId="0" fontId="30" fillId="0" borderId="93" applyNumberFormat="0" applyFill="0" applyAlignment="0" applyProtection="0"/>
    <xf numFmtId="0" fontId="14" fillId="20" borderId="90" applyNumberFormat="0" applyAlignment="0" applyProtection="0"/>
    <xf numFmtId="0" fontId="22" fillId="7" borderId="90" applyNumberFormat="0" applyAlignment="0" applyProtection="0"/>
    <xf numFmtId="0" fontId="28" fillId="20" borderId="92" applyNumberFormat="0" applyAlignment="0" applyProtection="0"/>
    <xf numFmtId="0" fontId="10" fillId="23" borderId="91" applyNumberFormat="0" applyFont="0" applyAlignment="0" applyProtection="0"/>
    <xf numFmtId="0" fontId="14" fillId="20" borderId="90" applyNumberFormat="0" applyAlignment="0" applyProtection="0"/>
    <xf numFmtId="0" fontId="10" fillId="23" borderId="91" applyNumberFormat="0" applyFont="0" applyAlignment="0" applyProtection="0"/>
    <xf numFmtId="0" fontId="22" fillId="7" borderId="90" applyNumberFormat="0" applyAlignment="0" applyProtection="0"/>
    <xf numFmtId="0" fontId="10" fillId="23" borderId="91" applyNumberFormat="0" applyFont="0" applyAlignment="0" applyProtection="0"/>
    <xf numFmtId="0" fontId="10" fillId="23" borderId="91" applyNumberFormat="0" applyFont="0" applyAlignment="0" applyProtection="0"/>
    <xf numFmtId="0" fontId="28" fillId="20" borderId="92" applyNumberFormat="0" applyAlignment="0" applyProtection="0"/>
    <xf numFmtId="0" fontId="30" fillId="0" borderId="93" applyNumberFormat="0" applyFill="0" applyAlignment="0" applyProtection="0"/>
    <xf numFmtId="0" fontId="22" fillId="7" borderId="90" applyNumberFormat="0" applyAlignment="0" applyProtection="0"/>
    <xf numFmtId="0" fontId="30" fillId="0" borderId="93" applyNumberFormat="0" applyFill="0" applyAlignment="0" applyProtection="0"/>
    <xf numFmtId="0" fontId="14" fillId="20" borderId="90" applyNumberFormat="0" applyAlignment="0" applyProtection="0"/>
    <xf numFmtId="0" fontId="22" fillId="7" borderId="90" applyNumberFormat="0" applyAlignment="0" applyProtection="0"/>
    <xf numFmtId="0" fontId="30" fillId="0" borderId="93" applyNumberFormat="0" applyFill="0" applyAlignment="0" applyProtection="0"/>
    <xf numFmtId="0" fontId="30" fillId="0" borderId="93" applyNumberFormat="0" applyFill="0" applyAlignment="0" applyProtection="0"/>
    <xf numFmtId="0" fontId="14" fillId="20" borderId="90" applyNumberFormat="0" applyAlignment="0" applyProtection="0"/>
    <xf numFmtId="0" fontId="28" fillId="20" borderId="92" applyNumberFormat="0" applyAlignment="0" applyProtection="0"/>
    <xf numFmtId="0" fontId="10" fillId="23" borderId="91" applyNumberFormat="0" applyFont="0" applyAlignment="0" applyProtection="0"/>
    <xf numFmtId="0" fontId="28" fillId="20" borderId="92" applyNumberFormat="0" applyAlignment="0" applyProtection="0"/>
    <xf numFmtId="0" fontId="30" fillId="0" borderId="93" applyNumberFormat="0" applyFill="0" applyAlignment="0" applyProtection="0"/>
    <xf numFmtId="0" fontId="30" fillId="0" borderId="93" applyNumberFormat="0" applyFill="0" applyAlignment="0" applyProtection="0"/>
    <xf numFmtId="0" fontId="28" fillId="20" borderId="92" applyNumberFormat="0" applyAlignment="0" applyProtection="0"/>
    <xf numFmtId="0" fontId="10" fillId="23" borderId="91" applyNumberFormat="0" applyFont="0" applyAlignment="0" applyProtection="0"/>
    <xf numFmtId="0" fontId="22" fillId="7" borderId="90" applyNumberFormat="0" applyAlignment="0" applyProtection="0"/>
    <xf numFmtId="0" fontId="10" fillId="23" borderId="91" applyNumberFormat="0" applyFont="0" applyAlignment="0" applyProtection="0"/>
    <xf numFmtId="0" fontId="28" fillId="20" borderId="92" applyNumberFormat="0" applyAlignment="0" applyProtection="0"/>
    <xf numFmtId="0" fontId="30" fillId="0" borderId="93" applyNumberFormat="0" applyFill="0" applyAlignment="0" applyProtection="0"/>
    <xf numFmtId="0" fontId="22" fillId="7" borderId="90" applyNumberFormat="0" applyAlignment="0" applyProtection="0"/>
    <xf numFmtId="0" fontId="14" fillId="20" borderId="90" applyNumberFormat="0" applyAlignment="0" applyProtection="0"/>
    <xf numFmtId="0" fontId="14" fillId="20" borderId="90" applyNumberFormat="0" applyAlignment="0" applyProtection="0"/>
    <xf numFmtId="0" fontId="10" fillId="23" borderId="91" applyNumberFormat="0" applyFont="0" applyAlignment="0" applyProtection="0"/>
    <xf numFmtId="0" fontId="30" fillId="0" borderId="97" applyNumberFormat="0" applyFill="0" applyAlignment="0" applyProtection="0"/>
    <xf numFmtId="0" fontId="10" fillId="23" borderId="91" applyNumberFormat="0" applyFont="0" applyAlignment="0" applyProtection="0"/>
    <xf numFmtId="0" fontId="14" fillId="20" borderId="90" applyNumberFormat="0" applyAlignment="0" applyProtection="0"/>
    <xf numFmtId="0" fontId="14" fillId="20" borderId="90" applyNumberFormat="0" applyAlignment="0" applyProtection="0"/>
    <xf numFmtId="0" fontId="22" fillId="7" borderId="90" applyNumberFormat="0" applyAlignment="0" applyProtection="0"/>
    <xf numFmtId="0" fontId="28" fillId="20" borderId="92" applyNumberFormat="0" applyAlignment="0" applyProtection="0"/>
    <xf numFmtId="0" fontId="22" fillId="7" borderId="90" applyNumberFormat="0" applyAlignment="0" applyProtection="0"/>
    <xf numFmtId="0" fontId="30" fillId="0" borderId="93" applyNumberFormat="0" applyFill="0" applyAlignment="0" applyProtection="0"/>
    <xf numFmtId="0" fontId="28" fillId="20" borderId="92" applyNumberFormat="0" applyAlignment="0" applyProtection="0"/>
    <xf numFmtId="0" fontId="22" fillId="7" borderId="94" applyNumberFormat="0" applyAlignment="0" applyProtection="0"/>
    <xf numFmtId="0" fontId="30" fillId="0" borderId="97" applyNumberFormat="0" applyFill="0" applyAlignment="0" applyProtection="0"/>
    <xf numFmtId="0" fontId="28" fillId="20" borderId="96" applyNumberFormat="0" applyAlignment="0" applyProtection="0"/>
    <xf numFmtId="0" fontId="10" fillId="23" borderId="95" applyNumberFormat="0" applyFont="0" applyAlignment="0" applyProtection="0"/>
    <xf numFmtId="0" fontId="14" fillId="20" borderId="94" applyNumberFormat="0" applyAlignment="0" applyProtection="0"/>
    <xf numFmtId="0" fontId="28" fillId="20" borderId="96" applyNumberFormat="0" applyAlignment="0" applyProtection="0"/>
    <xf numFmtId="0" fontId="22" fillId="7" borderId="94" applyNumberFormat="0" applyAlignment="0" applyProtection="0"/>
    <xf numFmtId="0" fontId="28" fillId="20" borderId="96" applyNumberFormat="0" applyAlignment="0" applyProtection="0"/>
    <xf numFmtId="0" fontId="10" fillId="23" borderId="95" applyNumberFormat="0" applyFont="0" applyAlignment="0" applyProtection="0"/>
    <xf numFmtId="0" fontId="14" fillId="20" borderId="94" applyNumberFormat="0" applyAlignment="0" applyProtection="0"/>
    <xf numFmtId="0" fontId="14" fillId="20" borderId="94" applyNumberFormat="0" applyAlignment="0" applyProtection="0"/>
    <xf numFmtId="0" fontId="14" fillId="20" borderId="94" applyNumberFormat="0" applyAlignment="0" applyProtection="0"/>
    <xf numFmtId="0" fontId="28" fillId="20" borderId="96" applyNumberFormat="0" applyAlignment="0" applyProtection="0"/>
    <xf numFmtId="0" fontId="14" fillId="20" borderId="94" applyNumberFormat="0" applyAlignment="0" applyProtection="0"/>
    <xf numFmtId="0" fontId="30" fillId="0" borderId="97" applyNumberFormat="0" applyFill="0" applyAlignment="0" applyProtection="0"/>
    <xf numFmtId="0" fontId="10" fillId="23" borderId="95" applyNumberFormat="0" applyFont="0" applyAlignment="0" applyProtection="0"/>
    <xf numFmtId="0" fontId="10" fillId="23" borderId="95" applyNumberFormat="0" applyFont="0" applyAlignment="0" applyProtection="0"/>
    <xf numFmtId="0" fontId="30" fillId="0" borderId="97" applyNumberFormat="0" applyFill="0" applyAlignment="0" applyProtection="0"/>
    <xf numFmtId="0" fontId="22" fillId="7" borderId="94" applyNumberFormat="0" applyAlignment="0" applyProtection="0"/>
    <xf numFmtId="0" fontId="22" fillId="7" borderId="94" applyNumberFormat="0" applyAlignment="0" applyProtection="0"/>
    <xf numFmtId="0" fontId="22" fillId="7" borderId="94" applyNumberFormat="0" applyAlignment="0" applyProtection="0"/>
    <xf numFmtId="0" fontId="10" fillId="23" borderId="95" applyNumberFormat="0" applyFont="0" applyAlignment="0" applyProtection="0"/>
    <xf numFmtId="0" fontId="10" fillId="23" borderId="95" applyNumberFormat="0" applyFont="0" applyAlignment="0" applyProtection="0"/>
    <xf numFmtId="0" fontId="28" fillId="20" borderId="96" applyNumberFormat="0" applyAlignment="0" applyProtection="0"/>
    <xf numFmtId="0" fontId="10" fillId="23" borderId="95" applyNumberFormat="0" applyFont="0" applyAlignment="0" applyProtection="0"/>
    <xf numFmtId="0" fontId="22" fillId="7" borderId="94" applyNumberFormat="0" applyAlignment="0" applyProtection="0"/>
    <xf numFmtId="0" fontId="14" fillId="20" borderId="94" applyNumberFormat="0" applyAlignment="0" applyProtection="0"/>
    <xf numFmtId="0" fontId="28" fillId="20" borderId="96" applyNumberFormat="0" applyAlignment="0" applyProtection="0"/>
    <xf numFmtId="0" fontId="22" fillId="7" borderId="94" applyNumberFormat="0" applyAlignment="0" applyProtection="0"/>
    <xf numFmtId="0" fontId="28" fillId="20" borderId="96" applyNumberFormat="0" applyAlignment="0" applyProtection="0"/>
    <xf numFmtId="0" fontId="10" fillId="23" borderId="103" applyNumberFormat="0" applyFont="0" applyAlignment="0" applyProtection="0"/>
    <xf numFmtId="0" fontId="30" fillId="0" borderId="113" applyNumberFormat="0" applyFill="0" applyAlignment="0" applyProtection="0"/>
    <xf numFmtId="0" fontId="22" fillId="7" borderId="114" applyNumberFormat="0" applyAlignment="0" applyProtection="0"/>
    <xf numFmtId="0" fontId="30" fillId="0" borderId="113" applyNumberFormat="0" applyFill="0" applyAlignment="0" applyProtection="0"/>
    <xf numFmtId="0" fontId="30" fillId="0" borderId="117" applyNumberFormat="0" applyFill="0" applyAlignment="0" applyProtection="0"/>
    <xf numFmtId="0" fontId="10" fillId="23" borderId="115" applyNumberFormat="0" applyFont="0" applyAlignment="0" applyProtection="0"/>
    <xf numFmtId="0" fontId="28" fillId="20" borderId="116" applyNumberFormat="0" applyAlignment="0" applyProtection="0"/>
    <xf numFmtId="0" fontId="28" fillId="20" borderId="112" applyNumberFormat="0" applyAlignment="0" applyProtection="0"/>
    <xf numFmtId="0" fontId="22" fillId="7" borderId="102" applyNumberFormat="0" applyAlignment="0" applyProtection="0"/>
    <xf numFmtId="0" fontId="30" fillId="0" borderId="105" applyNumberFormat="0" applyFill="0" applyAlignment="0" applyProtection="0"/>
    <xf numFmtId="0" fontId="14" fillId="20" borderId="102" applyNumberFormat="0" applyAlignment="0" applyProtection="0"/>
    <xf numFmtId="0" fontId="22" fillId="7" borderId="102" applyNumberFormat="0" applyAlignment="0" applyProtection="0"/>
    <xf numFmtId="0" fontId="28" fillId="20" borderId="104" applyNumberFormat="0" applyAlignment="0" applyProtection="0"/>
    <xf numFmtId="0" fontId="10" fillId="23" borderId="103" applyNumberFormat="0" applyFont="0" applyAlignment="0" applyProtection="0"/>
    <xf numFmtId="0" fontId="14" fillId="20" borderId="102" applyNumberFormat="0" applyAlignment="0" applyProtection="0"/>
    <xf numFmtId="0" fontId="10" fillId="23" borderId="103" applyNumberFormat="0" applyFont="0" applyAlignment="0" applyProtection="0"/>
    <xf numFmtId="0" fontId="22" fillId="7" borderId="102" applyNumberFormat="0" applyAlignment="0" applyProtection="0"/>
    <xf numFmtId="0" fontId="10" fillId="23" borderId="103" applyNumberFormat="0" applyFont="0" applyAlignment="0" applyProtection="0"/>
    <xf numFmtId="0" fontId="30" fillId="0" borderId="105" applyNumberFormat="0" applyFill="0" applyAlignment="0" applyProtection="0"/>
    <xf numFmtId="0" fontId="14" fillId="20" borderId="102" applyNumberFormat="0" applyAlignment="0" applyProtection="0"/>
    <xf numFmtId="0" fontId="28" fillId="20" borderId="104" applyNumberFormat="0" applyAlignment="0" applyProtection="0"/>
    <xf numFmtId="0" fontId="10" fillId="23" borderId="103" applyNumberFormat="0" applyFont="0" applyAlignment="0" applyProtection="0"/>
    <xf numFmtId="0" fontId="28" fillId="20" borderId="104" applyNumberFormat="0" applyAlignment="0" applyProtection="0"/>
    <xf numFmtId="0" fontId="30" fillId="0" borderId="105" applyNumberFormat="0" applyFill="0" applyAlignment="0" applyProtection="0"/>
    <xf numFmtId="0" fontId="28" fillId="20" borderId="104" applyNumberFormat="0" applyAlignment="0" applyProtection="0"/>
    <xf numFmtId="0" fontId="10" fillId="23" borderId="103" applyNumberFormat="0" applyFont="0" applyAlignment="0" applyProtection="0"/>
    <xf numFmtId="0" fontId="22" fillId="7" borderId="102" applyNumberFormat="0" applyAlignment="0" applyProtection="0"/>
    <xf numFmtId="0" fontId="10" fillId="23" borderId="103" applyNumberFormat="0" applyFont="0" applyAlignment="0" applyProtection="0"/>
    <xf numFmtId="0" fontId="28" fillId="20" borderId="104" applyNumberFormat="0" applyAlignment="0" applyProtection="0"/>
    <xf numFmtId="0" fontId="30" fillId="0" borderId="105" applyNumberFormat="0" applyFill="0" applyAlignment="0" applyProtection="0"/>
    <xf numFmtId="0" fontId="22" fillId="7" borderId="102" applyNumberFormat="0" applyAlignment="0" applyProtection="0"/>
    <xf numFmtId="0" fontId="14" fillId="20" borderId="102" applyNumberFormat="0" applyAlignment="0" applyProtection="0"/>
    <xf numFmtId="0" fontId="14" fillId="20" borderId="102" applyNumberFormat="0" applyAlignment="0" applyProtection="0"/>
    <xf numFmtId="0" fontId="28" fillId="20" borderId="104" applyNumberFormat="0" applyAlignment="0" applyProtection="0"/>
    <xf numFmtId="0" fontId="22" fillId="7" borderId="102" applyNumberFormat="0" applyAlignment="0" applyProtection="0"/>
    <xf numFmtId="0" fontId="22" fillId="7" borderId="102" applyNumberFormat="0" applyAlignment="0" applyProtection="0"/>
    <xf numFmtId="0" fontId="10" fillId="23" borderId="115" applyNumberFormat="0" applyFont="0" applyAlignment="0" applyProtection="0"/>
    <xf numFmtId="0" fontId="14" fillId="20" borderId="102" applyNumberFormat="0" applyAlignment="0" applyProtection="0"/>
    <xf numFmtId="0" fontId="30" fillId="0" borderId="105" applyNumberFormat="0" applyFill="0" applyAlignment="0" applyProtection="0"/>
    <xf numFmtId="0" fontId="10" fillId="23" borderId="103" applyNumberFormat="0" applyFont="0" applyAlignment="0" applyProtection="0"/>
    <xf numFmtId="0" fontId="14" fillId="20" borderId="102" applyNumberFormat="0" applyAlignment="0" applyProtection="0"/>
    <xf numFmtId="0" fontId="3" fillId="0" borderId="0"/>
    <xf numFmtId="0" fontId="10" fillId="23" borderId="115" applyNumberFormat="0" applyFont="0" applyAlignment="0" applyProtection="0"/>
    <xf numFmtId="0" fontId="3" fillId="0" borderId="0"/>
    <xf numFmtId="9" fontId="3" fillId="0" borderId="0" applyFont="0" applyFill="0" applyBorder="0" applyAlignment="0" applyProtection="0"/>
    <xf numFmtId="0" fontId="14" fillId="20" borderId="98" applyNumberFormat="0" applyAlignment="0" applyProtection="0"/>
    <xf numFmtId="0" fontId="22" fillId="7" borderId="98" applyNumberFormat="0" applyAlignment="0" applyProtection="0"/>
    <xf numFmtId="0" fontId="10" fillId="23" borderId="99" applyNumberFormat="0" applyFont="0" applyAlignment="0" applyProtection="0"/>
    <xf numFmtId="0" fontId="28" fillId="20" borderId="100" applyNumberFormat="0" applyAlignment="0" applyProtection="0"/>
    <xf numFmtId="0" fontId="30" fillId="0" borderId="101" applyNumberFormat="0" applyFill="0" applyAlignment="0" applyProtection="0"/>
    <xf numFmtId="0" fontId="3" fillId="0" borderId="0"/>
    <xf numFmtId="0" fontId="28" fillId="20" borderId="100" applyNumberFormat="0" applyAlignment="0" applyProtection="0"/>
    <xf numFmtId="0" fontId="14" fillId="20" borderId="98" applyNumberFormat="0" applyAlignment="0" applyProtection="0"/>
    <xf numFmtId="0" fontId="22" fillId="7" borderId="98" applyNumberFormat="0" applyAlignment="0" applyProtection="0"/>
    <xf numFmtId="0" fontId="30" fillId="0" borderId="101" applyNumberFormat="0" applyFill="0" applyAlignment="0" applyProtection="0"/>
    <xf numFmtId="0" fontId="14" fillId="20" borderId="98" applyNumberFormat="0" applyAlignment="0" applyProtection="0"/>
    <xf numFmtId="0" fontId="22" fillId="7" borderId="98" applyNumberFormat="0" applyAlignment="0" applyProtection="0"/>
    <xf numFmtId="0" fontId="28" fillId="20" borderId="100" applyNumberFormat="0" applyAlignment="0" applyProtection="0"/>
    <xf numFmtId="0" fontId="10" fillId="23" borderId="99" applyNumberFormat="0" applyFont="0" applyAlignment="0" applyProtection="0"/>
    <xf numFmtId="0" fontId="14" fillId="20" borderId="98" applyNumberFormat="0" applyAlignment="0" applyProtection="0"/>
    <xf numFmtId="0" fontId="10" fillId="23" borderId="99" applyNumberFormat="0" applyFont="0" applyAlignment="0" applyProtection="0"/>
    <xf numFmtId="0" fontId="22" fillId="7" borderId="98" applyNumberFormat="0" applyAlignment="0" applyProtection="0"/>
    <xf numFmtId="0" fontId="10" fillId="23" borderId="99" applyNumberFormat="0" applyFont="0" applyAlignment="0" applyProtection="0"/>
    <xf numFmtId="0" fontId="10" fillId="23" borderId="99" applyNumberFormat="0" applyFont="0" applyAlignment="0" applyProtection="0"/>
    <xf numFmtId="0" fontId="28" fillId="20" borderId="100" applyNumberFormat="0" applyAlignment="0" applyProtection="0"/>
    <xf numFmtId="0" fontId="30" fillId="0" borderId="101" applyNumberFormat="0" applyFill="0" applyAlignment="0" applyProtection="0"/>
    <xf numFmtId="0" fontId="22" fillId="7" borderId="98" applyNumberFormat="0" applyAlignment="0" applyProtection="0"/>
    <xf numFmtId="0" fontId="30" fillId="0" borderId="101" applyNumberFormat="0" applyFill="0" applyAlignment="0" applyProtection="0"/>
    <xf numFmtId="0" fontId="3" fillId="0" borderId="0"/>
    <xf numFmtId="0" fontId="3" fillId="0" borderId="0"/>
    <xf numFmtId="9" fontId="3" fillId="0" borderId="0" applyFont="0" applyFill="0" applyBorder="0" applyAlignment="0" applyProtection="0"/>
    <xf numFmtId="0" fontId="14" fillId="20" borderId="98" applyNumberFormat="0" applyAlignment="0" applyProtection="0"/>
    <xf numFmtId="0" fontId="22" fillId="7" borderId="98" applyNumberFormat="0" applyAlignment="0" applyProtection="0"/>
    <xf numFmtId="0" fontId="30" fillId="0" borderId="101" applyNumberFormat="0" applyFill="0" applyAlignment="0" applyProtection="0"/>
    <xf numFmtId="0" fontId="30" fillId="0" borderId="101" applyNumberFormat="0" applyFill="0" applyAlignment="0" applyProtection="0"/>
    <xf numFmtId="0" fontId="14" fillId="20" borderId="98" applyNumberFormat="0" applyAlignment="0" applyProtection="0"/>
    <xf numFmtId="0" fontId="28" fillId="20" borderId="100" applyNumberFormat="0" applyAlignment="0" applyProtection="0"/>
    <xf numFmtId="0" fontId="10" fillId="23" borderId="99" applyNumberFormat="0" applyFont="0" applyAlignment="0" applyProtection="0"/>
    <xf numFmtId="0" fontId="28" fillId="20" borderId="100" applyNumberFormat="0" applyAlignment="0" applyProtection="0"/>
    <xf numFmtId="0" fontId="30" fillId="0" borderId="101" applyNumberFormat="0" applyFill="0" applyAlignment="0" applyProtection="0"/>
    <xf numFmtId="0" fontId="30" fillId="0" borderId="101" applyNumberFormat="0" applyFill="0" applyAlignment="0" applyProtection="0"/>
    <xf numFmtId="0" fontId="28" fillId="20" borderId="100" applyNumberFormat="0" applyAlignment="0" applyProtection="0"/>
    <xf numFmtId="0" fontId="10" fillId="23" borderId="99" applyNumberFormat="0" applyFont="0" applyAlignment="0" applyProtection="0"/>
    <xf numFmtId="0" fontId="22" fillId="7" borderId="98" applyNumberFormat="0" applyAlignment="0" applyProtection="0"/>
    <xf numFmtId="0" fontId="10" fillId="23" borderId="99" applyNumberFormat="0" applyFont="0" applyAlignment="0" applyProtection="0"/>
    <xf numFmtId="0" fontId="28" fillId="20" borderId="100" applyNumberFormat="0" applyAlignment="0" applyProtection="0"/>
    <xf numFmtId="0" fontId="30" fillId="0" borderId="101" applyNumberFormat="0" applyFill="0" applyAlignment="0" applyProtection="0"/>
    <xf numFmtId="0" fontId="22" fillId="7" borderId="98" applyNumberFormat="0" applyAlignment="0" applyProtection="0"/>
    <xf numFmtId="0" fontId="14" fillId="20" borderId="98" applyNumberFormat="0" applyAlignment="0" applyProtection="0"/>
    <xf numFmtId="0" fontId="14" fillId="20" borderId="98" applyNumberFormat="0" applyAlignment="0" applyProtection="0"/>
    <xf numFmtId="0" fontId="10" fillId="23" borderId="99" applyNumberFormat="0" applyFont="0" applyAlignment="0" applyProtection="0"/>
    <xf numFmtId="0" fontId="3" fillId="0" borderId="0"/>
    <xf numFmtId="0" fontId="3" fillId="0" borderId="0"/>
    <xf numFmtId="9" fontId="3" fillId="0" borderId="0" applyFont="0" applyFill="0" applyBorder="0" applyAlignment="0" applyProtection="0"/>
    <xf numFmtId="0" fontId="10" fillId="23" borderId="99" applyNumberFormat="0" applyFont="0" applyAlignment="0" applyProtection="0"/>
    <xf numFmtId="0" fontId="14" fillId="20" borderId="98" applyNumberFormat="0" applyAlignment="0" applyProtection="0"/>
    <xf numFmtId="0" fontId="14" fillId="20" borderId="98" applyNumberFormat="0" applyAlignment="0" applyProtection="0"/>
    <xf numFmtId="0" fontId="22" fillId="7" borderId="98" applyNumberFormat="0" applyAlignment="0" applyProtection="0"/>
    <xf numFmtId="0" fontId="28" fillId="20" borderId="100" applyNumberFormat="0" applyAlignment="0" applyProtection="0"/>
    <xf numFmtId="0" fontId="22" fillId="7" borderId="98" applyNumberFormat="0" applyAlignment="0" applyProtection="0"/>
    <xf numFmtId="0" fontId="30" fillId="0" borderId="101" applyNumberFormat="0" applyFill="0" applyAlignment="0" applyProtection="0"/>
    <xf numFmtId="0" fontId="28" fillId="20" borderId="100" applyNumberFormat="0" applyAlignment="0" applyProtection="0"/>
    <xf numFmtId="0" fontId="14" fillId="20" borderId="110" applyNumberFormat="0" applyAlignment="0" applyProtection="0"/>
    <xf numFmtId="0" fontId="22" fillId="7" borderId="114" applyNumberFormat="0" applyAlignment="0" applyProtection="0"/>
    <xf numFmtId="0" fontId="10" fillId="23" borderId="103" applyNumberFormat="0" applyFont="0" applyAlignment="0" applyProtection="0"/>
    <xf numFmtId="0" fontId="10" fillId="23" borderId="111" applyNumberFormat="0" applyFont="0" applyAlignment="0" applyProtection="0"/>
    <xf numFmtId="0" fontId="14" fillId="20" borderId="114" applyNumberFormat="0" applyAlignment="0" applyProtection="0"/>
    <xf numFmtId="0" fontId="28" fillId="20" borderId="112" applyNumberFormat="0" applyAlignment="0" applyProtection="0"/>
    <xf numFmtId="0" fontId="10" fillId="0" borderId="0"/>
    <xf numFmtId="0" fontId="10" fillId="23" borderId="115" applyNumberFormat="0" applyFont="0" applyAlignment="0" applyProtection="0"/>
    <xf numFmtId="0" fontId="22" fillId="7" borderId="114" applyNumberFormat="0" applyAlignment="0" applyProtection="0"/>
    <xf numFmtId="0" fontId="22" fillId="7" borderId="102" applyNumberFormat="0" applyAlignment="0" applyProtection="0"/>
    <xf numFmtId="0" fontId="28" fillId="20" borderId="104" applyNumberFormat="0" applyAlignment="0" applyProtection="0"/>
    <xf numFmtId="0" fontId="10" fillId="23" borderId="115" applyNumberFormat="0" applyFont="0" applyAlignment="0" applyProtection="0"/>
    <xf numFmtId="0" fontId="22" fillId="7" borderId="110" applyNumberFormat="0" applyAlignment="0" applyProtection="0"/>
    <xf numFmtId="0" fontId="30" fillId="0" borderId="113" applyNumberFormat="0" applyFill="0" applyAlignment="0" applyProtection="0"/>
    <xf numFmtId="0" fontId="14" fillId="20" borderId="114" applyNumberFormat="0" applyAlignment="0" applyProtection="0"/>
    <xf numFmtId="0" fontId="30" fillId="0" borderId="105" applyNumberFormat="0" applyFill="0" applyAlignment="0" applyProtection="0"/>
    <xf numFmtId="0" fontId="10" fillId="23" borderId="107" applyNumberFormat="0" applyFont="0" applyAlignment="0" applyProtection="0"/>
    <xf numFmtId="0" fontId="14" fillId="20" borderId="110" applyNumberFormat="0" applyAlignment="0" applyProtection="0"/>
    <xf numFmtId="0" fontId="14" fillId="20" borderId="114" applyNumberFormat="0" applyAlignment="0" applyProtection="0"/>
    <xf numFmtId="0" fontId="10" fillId="23" borderId="115" applyNumberFormat="0" applyFont="0" applyAlignment="0" applyProtection="0"/>
    <xf numFmtId="0" fontId="22" fillId="7" borderId="110" applyNumberFormat="0" applyAlignment="0" applyProtection="0"/>
    <xf numFmtId="0" fontId="14" fillId="20" borderId="102" applyNumberFormat="0" applyAlignment="0" applyProtection="0"/>
    <xf numFmtId="0" fontId="30" fillId="0" borderId="117" applyNumberFormat="0" applyFill="0" applyAlignment="0" applyProtection="0"/>
    <xf numFmtId="0" fontId="10" fillId="23" borderId="115" applyNumberFormat="0" applyFont="0" applyAlignment="0" applyProtection="0"/>
    <xf numFmtId="0" fontId="28" fillId="20" borderId="104" applyNumberFormat="0" applyAlignment="0" applyProtection="0"/>
    <xf numFmtId="0" fontId="14" fillId="20" borderId="106" applyNumberFormat="0" applyAlignment="0" applyProtection="0"/>
    <xf numFmtId="0" fontId="28" fillId="20" borderId="116" applyNumberFormat="0" applyAlignment="0" applyProtection="0"/>
    <xf numFmtId="0" fontId="10" fillId="23" borderId="103" applyNumberFormat="0" applyFont="0" applyAlignment="0" applyProtection="0"/>
    <xf numFmtId="0" fontId="28" fillId="20" borderId="108" applyNumberFormat="0" applyAlignment="0" applyProtection="0"/>
    <xf numFmtId="0" fontId="22" fillId="7" borderId="106" applyNumberFormat="0" applyAlignment="0" applyProtection="0"/>
    <xf numFmtId="0" fontId="30" fillId="0" borderId="105" applyNumberFormat="0" applyFill="0" applyAlignment="0" applyProtection="0"/>
    <xf numFmtId="0" fontId="28" fillId="20" borderId="112" applyNumberFormat="0" applyAlignment="0" applyProtection="0"/>
    <xf numFmtId="0" fontId="30" fillId="0" borderId="113" applyNumberFormat="0" applyFill="0" applyAlignment="0" applyProtection="0"/>
    <xf numFmtId="0" fontId="14" fillId="20" borderId="114" applyNumberFormat="0" applyAlignment="0" applyProtection="0"/>
    <xf numFmtId="0" fontId="30" fillId="0" borderId="109" applyNumberFormat="0" applyFill="0" applyAlignment="0" applyProtection="0"/>
    <xf numFmtId="0" fontId="14" fillId="20" borderId="114" applyNumberFormat="0" applyAlignment="0" applyProtection="0"/>
    <xf numFmtId="0" fontId="22" fillId="7" borderId="102" applyNumberFormat="0" applyAlignment="0" applyProtection="0"/>
    <xf numFmtId="0" fontId="14" fillId="20" borderId="102" applyNumberFormat="0" applyAlignment="0" applyProtection="0"/>
    <xf numFmtId="0" fontId="30" fillId="0" borderId="105" applyNumberFormat="0" applyFill="0" applyAlignment="0" applyProtection="0"/>
    <xf numFmtId="0" fontId="22" fillId="7" borderId="102" applyNumberFormat="0" applyAlignment="0" applyProtection="0"/>
    <xf numFmtId="0" fontId="10" fillId="23" borderId="115" applyNumberFormat="0" applyFont="0" applyAlignment="0" applyProtection="0"/>
    <xf numFmtId="0" fontId="10" fillId="23" borderId="111" applyNumberFormat="0" applyFont="0" applyAlignment="0" applyProtection="0"/>
    <xf numFmtId="0" fontId="14" fillId="20" borderId="110" applyNumberFormat="0" applyAlignment="0" applyProtection="0"/>
    <xf numFmtId="0" fontId="30" fillId="0" borderId="105" applyNumberFormat="0" applyFill="0" applyAlignment="0" applyProtection="0"/>
    <xf numFmtId="0" fontId="28" fillId="20" borderId="104" applyNumberFormat="0" applyAlignment="0" applyProtection="0"/>
    <xf numFmtId="0" fontId="14" fillId="20" borderId="102" applyNumberFormat="0" applyAlignment="0" applyProtection="0"/>
    <xf numFmtId="0" fontId="28" fillId="20" borderId="112" applyNumberFormat="0" applyAlignment="0" applyProtection="0"/>
    <xf numFmtId="0" fontId="30" fillId="0" borderId="113" applyNumberFormat="0" applyFill="0" applyAlignment="0" applyProtection="0"/>
    <xf numFmtId="0" fontId="30" fillId="0" borderId="105" applyNumberFormat="0" applyFill="0" applyAlignment="0" applyProtection="0"/>
    <xf numFmtId="0" fontId="28" fillId="20" borderId="104" applyNumberFormat="0" applyAlignment="0" applyProtection="0"/>
    <xf numFmtId="0" fontId="10" fillId="23" borderId="115" applyNumberFormat="0" applyFont="0" applyAlignment="0" applyProtection="0"/>
    <xf numFmtId="0" fontId="28" fillId="20" borderId="108" applyNumberFormat="0" applyAlignment="0" applyProtection="0"/>
    <xf numFmtId="0" fontId="14" fillId="20" borderId="106" applyNumberFormat="0" applyAlignment="0" applyProtection="0"/>
    <xf numFmtId="0" fontId="22" fillId="7" borderId="106" applyNumberFormat="0" applyAlignment="0" applyProtection="0"/>
    <xf numFmtId="0" fontId="30" fillId="0" borderId="109" applyNumberFormat="0" applyFill="0" applyAlignment="0" applyProtection="0"/>
    <xf numFmtId="0" fontId="14" fillId="20" borderId="106" applyNumberFormat="0" applyAlignment="0" applyProtection="0"/>
    <xf numFmtId="0" fontId="22" fillId="7" borderId="106" applyNumberFormat="0" applyAlignment="0" applyProtection="0"/>
    <xf numFmtId="0" fontId="28" fillId="20" borderId="108" applyNumberFormat="0" applyAlignment="0" applyProtection="0"/>
    <xf numFmtId="0" fontId="10" fillId="23" borderId="107" applyNumberFormat="0" applyFont="0" applyAlignment="0" applyProtection="0"/>
    <xf numFmtId="0" fontId="14" fillId="20" borderId="106" applyNumberFormat="0" applyAlignment="0" applyProtection="0"/>
    <xf numFmtId="0" fontId="10" fillId="23" borderId="107" applyNumberFormat="0" applyFont="0" applyAlignment="0" applyProtection="0"/>
    <xf numFmtId="0" fontId="22" fillId="7" borderId="106" applyNumberFormat="0" applyAlignment="0" applyProtection="0"/>
    <xf numFmtId="0" fontId="10" fillId="23" borderId="107" applyNumberFormat="0" applyFont="0" applyAlignment="0" applyProtection="0"/>
    <xf numFmtId="0" fontId="10" fillId="23" borderId="107" applyNumberFormat="0" applyFont="0" applyAlignment="0" applyProtection="0"/>
    <xf numFmtId="0" fontId="28" fillId="20" borderId="108" applyNumberFormat="0" applyAlignment="0" applyProtection="0"/>
    <xf numFmtId="0" fontId="30" fillId="0" borderId="109" applyNumberFormat="0" applyFill="0" applyAlignment="0" applyProtection="0"/>
    <xf numFmtId="0" fontId="22" fillId="7" borderId="106" applyNumberFormat="0" applyAlignment="0" applyProtection="0"/>
    <xf numFmtId="0" fontId="30" fillId="0" borderId="109" applyNumberFormat="0" applyFill="0" applyAlignment="0" applyProtection="0"/>
    <xf numFmtId="0" fontId="10" fillId="23" borderId="111" applyNumberFormat="0" applyFont="0" applyAlignment="0" applyProtection="0"/>
    <xf numFmtId="0" fontId="22" fillId="7" borderId="110" applyNumberFormat="0" applyAlignment="0" applyProtection="0"/>
    <xf numFmtId="0" fontId="14" fillId="20" borderId="106" applyNumberFormat="0" applyAlignment="0" applyProtection="0"/>
    <xf numFmtId="0" fontId="22" fillId="7" borderId="106" applyNumberFormat="0" applyAlignment="0" applyProtection="0"/>
    <xf numFmtId="0" fontId="30" fillId="0" borderId="109" applyNumberFormat="0" applyFill="0" applyAlignment="0" applyProtection="0"/>
    <xf numFmtId="0" fontId="30" fillId="0" borderId="109" applyNumberFormat="0" applyFill="0" applyAlignment="0" applyProtection="0"/>
    <xf numFmtId="0" fontId="14" fillId="20" borderId="106" applyNumberFormat="0" applyAlignment="0" applyProtection="0"/>
    <xf numFmtId="0" fontId="28" fillId="20" borderId="108" applyNumberFormat="0" applyAlignment="0" applyProtection="0"/>
    <xf numFmtId="0" fontId="10" fillId="23" borderId="107" applyNumberFormat="0" applyFont="0" applyAlignment="0" applyProtection="0"/>
    <xf numFmtId="0" fontId="28" fillId="20" borderId="108" applyNumberFormat="0" applyAlignment="0" applyProtection="0"/>
    <xf numFmtId="0" fontId="30" fillId="0" borderId="109" applyNumberFormat="0" applyFill="0" applyAlignment="0" applyProtection="0"/>
    <xf numFmtId="0" fontId="30" fillId="0" borderId="109" applyNumberFormat="0" applyFill="0" applyAlignment="0" applyProtection="0"/>
    <xf numFmtId="0" fontId="28" fillId="20" borderId="108" applyNumberFormat="0" applyAlignment="0" applyProtection="0"/>
    <xf numFmtId="0" fontId="10" fillId="23" borderId="107" applyNumberFormat="0" applyFont="0" applyAlignment="0" applyProtection="0"/>
    <xf numFmtId="0" fontId="22" fillId="7" borderId="106" applyNumberFormat="0" applyAlignment="0" applyProtection="0"/>
    <xf numFmtId="0" fontId="10" fillId="23" borderId="107" applyNumberFormat="0" applyFont="0" applyAlignment="0" applyProtection="0"/>
    <xf numFmtId="0" fontId="28" fillId="20" borderId="108" applyNumberFormat="0" applyAlignment="0" applyProtection="0"/>
    <xf numFmtId="0" fontId="30" fillId="0" borderId="109" applyNumberFormat="0" applyFill="0" applyAlignment="0" applyProtection="0"/>
    <xf numFmtId="0" fontId="22" fillId="7" borderId="106" applyNumberFormat="0" applyAlignment="0" applyProtection="0"/>
    <xf numFmtId="0" fontId="14" fillId="20" borderId="106" applyNumberFormat="0" applyAlignment="0" applyProtection="0"/>
    <xf numFmtId="0" fontId="14" fillId="20" borderId="106" applyNumberFormat="0" applyAlignment="0" applyProtection="0"/>
    <xf numFmtId="0" fontId="10" fillId="23" borderId="107" applyNumberFormat="0" applyFont="0" applyAlignment="0" applyProtection="0"/>
    <xf numFmtId="0" fontId="22" fillId="7" borderId="110" applyNumberFormat="0" applyAlignment="0" applyProtection="0"/>
    <xf numFmtId="0" fontId="14" fillId="20" borderId="110" applyNumberFormat="0" applyAlignment="0" applyProtection="0"/>
    <xf numFmtId="0" fontId="10" fillId="23" borderId="107" applyNumberFormat="0" applyFont="0" applyAlignment="0" applyProtection="0"/>
    <xf numFmtId="0" fontId="14" fillId="20" borderId="106" applyNumberFormat="0" applyAlignment="0" applyProtection="0"/>
    <xf numFmtId="0" fontId="14" fillId="20" borderId="106" applyNumberFormat="0" applyAlignment="0" applyProtection="0"/>
    <xf numFmtId="0" fontId="22" fillId="7" borderId="106" applyNumberFormat="0" applyAlignment="0" applyProtection="0"/>
    <xf numFmtId="0" fontId="28" fillId="20" borderId="108" applyNumberFormat="0" applyAlignment="0" applyProtection="0"/>
    <xf numFmtId="0" fontId="22" fillId="7" borderId="106" applyNumberFormat="0" applyAlignment="0" applyProtection="0"/>
    <xf numFmtId="0" fontId="30" fillId="0" borderId="109" applyNumberFormat="0" applyFill="0" applyAlignment="0" applyProtection="0"/>
    <xf numFmtId="0" fontId="28" fillId="20" borderId="108" applyNumberFormat="0" applyAlignment="0" applyProtection="0"/>
    <xf numFmtId="0" fontId="22" fillId="7" borderId="114" applyNumberFormat="0" applyAlignment="0" applyProtection="0"/>
    <xf numFmtId="0" fontId="28" fillId="20" borderId="112" applyNumberFormat="0" applyAlignment="0" applyProtection="0"/>
    <xf numFmtId="0" fontId="30" fillId="0" borderId="117" applyNumberFormat="0" applyFill="0" applyAlignment="0" applyProtection="0"/>
    <xf numFmtId="0" fontId="14" fillId="20" borderId="110" applyNumberFormat="0" applyAlignment="0" applyProtection="0"/>
    <xf numFmtId="0" fontId="28" fillId="20" borderId="112" applyNumberFormat="0" applyAlignment="0" applyProtection="0"/>
    <xf numFmtId="0" fontId="30" fillId="0" borderId="113" applyNumberFormat="0" applyFill="0" applyAlignment="0" applyProtection="0"/>
    <xf numFmtId="0" fontId="28" fillId="20" borderId="112" applyNumberFormat="0" applyAlignment="0" applyProtection="0"/>
    <xf numFmtId="0" fontId="10" fillId="23" borderId="111" applyNumberFormat="0" applyFont="0" applyAlignment="0" applyProtection="0"/>
    <xf numFmtId="0" fontId="28" fillId="20" borderId="116" applyNumberFormat="0" applyAlignment="0" applyProtection="0"/>
    <xf numFmtId="0" fontId="22" fillId="7" borderId="110" applyNumberFormat="0" applyAlignment="0" applyProtection="0"/>
    <xf numFmtId="0" fontId="14" fillId="20" borderId="110" applyNumberFormat="0" applyAlignment="0" applyProtection="0"/>
    <xf numFmtId="0" fontId="10" fillId="23" borderId="111" applyNumberFormat="0" applyFont="0" applyAlignment="0" applyProtection="0"/>
    <xf numFmtId="0" fontId="14" fillId="20" borderId="114" applyNumberFormat="0" applyAlignment="0" applyProtection="0"/>
    <xf numFmtId="0" fontId="10" fillId="23" borderId="111" applyNumberFormat="0" applyFont="0" applyAlignment="0" applyProtection="0"/>
    <xf numFmtId="0" fontId="28" fillId="20" borderId="116" applyNumberFormat="0" applyAlignment="0" applyProtection="0"/>
    <xf numFmtId="0" fontId="22" fillId="7" borderId="110" applyNumberFormat="0" applyAlignment="0" applyProtection="0"/>
    <xf numFmtId="0" fontId="22" fillId="7" borderId="114" applyNumberFormat="0" applyAlignment="0" applyProtection="0"/>
    <xf numFmtId="0" fontId="30" fillId="0" borderId="117" applyNumberFormat="0" applyFill="0" applyAlignment="0" applyProtection="0"/>
    <xf numFmtId="0" fontId="22" fillId="7" borderId="110" applyNumberFormat="0" applyAlignment="0" applyProtection="0"/>
    <xf numFmtId="0" fontId="14" fillId="20" borderId="110" applyNumberFormat="0" applyAlignment="0" applyProtection="0"/>
    <xf numFmtId="0" fontId="30" fillId="0" borderId="117" applyNumberFormat="0" applyFill="0" applyAlignment="0" applyProtection="0"/>
    <xf numFmtId="0" fontId="30" fillId="0" borderId="113" applyNumberFormat="0" applyFill="0" applyAlignment="0" applyProtection="0"/>
    <xf numFmtId="0" fontId="14" fillId="20" borderId="110" applyNumberFormat="0" applyAlignment="0" applyProtection="0"/>
    <xf numFmtId="0" fontId="28" fillId="20" borderId="112" applyNumberFormat="0" applyAlignment="0" applyProtection="0"/>
    <xf numFmtId="0" fontId="22" fillId="7" borderId="110" applyNumberFormat="0" applyAlignment="0" applyProtection="0"/>
    <xf numFmtId="0" fontId="28" fillId="20" borderId="112" applyNumberFormat="0" applyAlignment="0" applyProtection="0"/>
    <xf numFmtId="0" fontId="10" fillId="23" borderId="111" applyNumberFormat="0" applyFont="0" applyAlignment="0" applyProtection="0"/>
    <xf numFmtId="0" fontId="10" fillId="23" borderId="111" applyNumberFormat="0" applyFont="0" applyAlignment="0" applyProtection="0"/>
    <xf numFmtId="0" fontId="22" fillId="7" borderId="110" applyNumberFormat="0" applyAlignment="0" applyProtection="0"/>
    <xf numFmtId="0" fontId="22" fillId="7" borderId="110" applyNumberFormat="0" applyAlignment="0" applyProtection="0"/>
    <xf numFmtId="0" fontId="30" fillId="0" borderId="113" applyNumberFormat="0" applyFill="0" applyAlignment="0" applyProtection="0"/>
    <xf numFmtId="0" fontId="28" fillId="20" borderId="116" applyNumberFormat="0" applyAlignment="0" applyProtection="0"/>
    <xf numFmtId="0" fontId="28" fillId="20" borderId="116" applyNumberFormat="0" applyAlignment="0" applyProtection="0"/>
    <xf numFmtId="0" fontId="10" fillId="23" borderId="111" applyNumberFormat="0" applyFont="0" applyAlignment="0" applyProtection="0"/>
    <xf numFmtId="0" fontId="14" fillId="20" borderId="114" applyNumberFormat="0" applyAlignment="0" applyProtection="0"/>
    <xf numFmtId="0" fontId="22" fillId="7" borderId="114" applyNumberFormat="0" applyAlignment="0" applyProtection="0"/>
    <xf numFmtId="0" fontId="30" fillId="0" borderId="113" applyNumberFormat="0" applyFill="0" applyAlignment="0" applyProtection="0"/>
    <xf numFmtId="0" fontId="14" fillId="20" borderId="114" applyNumberFormat="0" applyAlignment="0" applyProtection="0"/>
    <xf numFmtId="0" fontId="30" fillId="0" borderId="117" applyNumberFormat="0" applyFill="0" applyAlignment="0" applyProtection="0"/>
    <xf numFmtId="0" fontId="30" fillId="0" borderId="113" applyNumberFormat="0" applyFill="0" applyAlignment="0" applyProtection="0"/>
    <xf numFmtId="0" fontId="10" fillId="23" borderId="111" applyNumberFormat="0" applyFont="0" applyAlignment="0" applyProtection="0"/>
    <xf numFmtId="0" fontId="14" fillId="20" borderId="110" applyNumberFormat="0" applyAlignment="0" applyProtection="0"/>
    <xf numFmtId="0" fontId="28" fillId="20" borderId="116" applyNumberFormat="0" applyAlignment="0" applyProtection="0"/>
    <xf numFmtId="0" fontId="14" fillId="20" borderId="110" applyNumberFormat="0" applyAlignment="0" applyProtection="0"/>
    <xf numFmtId="0" fontId="28" fillId="20" borderId="112" applyNumberFormat="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22" fillId="7"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30" fillId="0" borderId="117" applyNumberFormat="0" applyFill="0" applyAlignment="0" applyProtection="0"/>
    <xf numFmtId="0" fontId="22" fillId="7" borderId="114" applyNumberFormat="0" applyAlignment="0" applyProtection="0"/>
    <xf numFmtId="0" fontId="14" fillId="20" borderId="114" applyNumberFormat="0" applyAlignment="0" applyProtection="0"/>
    <xf numFmtId="0" fontId="28" fillId="20" borderId="116" applyNumberFormat="0" applyAlignment="0" applyProtection="0"/>
    <xf numFmtId="0" fontId="3" fillId="0" borderId="0"/>
    <xf numFmtId="0" fontId="28" fillId="20" borderId="116" applyNumberFormat="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30" fillId="0" borderId="117" applyNumberFormat="0" applyFill="0" applyAlignment="0" applyProtection="0"/>
    <xf numFmtId="0" fontId="3" fillId="0" borderId="0"/>
    <xf numFmtId="0" fontId="3" fillId="0" borderId="0"/>
    <xf numFmtId="9" fontId="3" fillId="0" borderId="0" applyFont="0" applyFill="0" applyBorder="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14" fillId="20"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14" fillId="20" borderId="114" applyNumberFormat="0" applyAlignment="0" applyProtection="0"/>
    <xf numFmtId="0" fontId="14" fillId="20" borderId="114" applyNumberFormat="0" applyAlignment="0" applyProtection="0"/>
    <xf numFmtId="0" fontId="28" fillId="20" borderId="116" applyNumberFormat="0" applyAlignment="0" applyProtection="0"/>
    <xf numFmtId="0" fontId="14" fillId="20" borderId="114" applyNumberFormat="0" applyAlignment="0" applyProtection="0"/>
    <xf numFmtId="0" fontId="10" fillId="23" borderId="115" applyNumberFormat="0" applyFont="0" applyAlignment="0" applyProtection="0"/>
    <xf numFmtId="0" fontId="30" fillId="0" borderId="117" applyNumberFormat="0" applyFill="0" applyAlignment="0" applyProtection="0"/>
    <xf numFmtId="0" fontId="14" fillId="20" borderId="114" applyNumberFormat="0" applyAlignment="0" applyProtection="0"/>
    <xf numFmtId="0" fontId="30" fillId="0" borderId="117" applyNumberFormat="0" applyFill="0" applyAlignment="0" applyProtection="0"/>
    <xf numFmtId="0" fontId="10" fillId="23" borderId="115" applyNumberFormat="0" applyFont="0" applyAlignment="0" applyProtection="0"/>
    <xf numFmtId="0" fontId="3" fillId="0" borderId="0"/>
    <xf numFmtId="0" fontId="22" fillId="7" borderId="114" applyNumberFormat="0" applyAlignment="0" applyProtection="0"/>
    <xf numFmtId="0" fontId="3" fillId="0" borderId="0"/>
    <xf numFmtId="9" fontId="3" fillId="0" borderId="0" applyFont="0" applyFill="0" applyBorder="0" applyAlignment="0" applyProtection="0"/>
    <xf numFmtId="0" fontId="28" fillId="20" borderId="116" applyNumberFormat="0" applyAlignment="0" applyProtection="0"/>
    <xf numFmtId="0" fontId="10" fillId="23" borderId="115" applyNumberFormat="0" applyFont="0" applyAlignment="0" applyProtection="0"/>
    <xf numFmtId="0" fontId="28" fillId="20" borderId="116" applyNumberFormat="0" applyAlignment="0" applyProtection="0"/>
    <xf numFmtId="0" fontId="22" fillId="7" borderId="114" applyNumberFormat="0" applyAlignment="0" applyProtection="0"/>
    <xf numFmtId="0" fontId="28" fillId="20" borderId="116" applyNumberFormat="0" applyAlignment="0" applyProtection="0"/>
    <xf numFmtId="0" fontId="14" fillId="20" borderId="114" applyNumberFormat="0" applyAlignment="0" applyProtection="0"/>
    <xf numFmtId="0" fontId="14" fillId="20" borderId="114" applyNumberFormat="0" applyAlignment="0" applyProtection="0"/>
    <xf numFmtId="0" fontId="14" fillId="20"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10" fillId="23" borderId="115" applyNumberFormat="0" applyFon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30" fillId="0" borderId="117" applyNumberFormat="0" applyFill="0" applyAlignment="0" applyProtection="0"/>
    <xf numFmtId="0" fontId="30" fillId="0" borderId="117" applyNumberFormat="0" applyFill="0" applyAlignment="0" applyProtection="0"/>
    <xf numFmtId="0" fontId="22" fillId="7" borderId="114" applyNumberFormat="0" applyAlignment="0" applyProtection="0"/>
    <xf numFmtId="0" fontId="22" fillId="7" borderId="114" applyNumberFormat="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8" fillId="20" borderId="116" applyNumberFormat="0" applyAlignment="0" applyProtection="0"/>
    <xf numFmtId="0" fontId="22" fillId="7" borderId="114" applyNumberFormat="0" applyAlignment="0" applyProtection="0"/>
    <xf numFmtId="0" fontId="28" fillId="20" borderId="116"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30" fillId="0" borderId="117" applyNumberFormat="0" applyFill="0" applyAlignment="0" applyProtection="0"/>
    <xf numFmtId="0" fontId="28" fillId="20" borderId="116" applyNumberFormat="0" applyAlignment="0" applyProtection="0"/>
    <xf numFmtId="0" fontId="14" fillId="20" borderId="114" applyNumberFormat="0" applyAlignment="0" applyProtection="0"/>
    <xf numFmtId="0" fontId="14" fillId="20" borderId="114" applyNumberFormat="0" applyAlignment="0" applyProtection="0"/>
    <xf numFmtId="0" fontId="10" fillId="23" borderId="115" applyNumberFormat="0" applyFont="0" applyAlignment="0" applyProtection="0"/>
    <xf numFmtId="0" fontId="22" fillId="7"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14" fillId="20" borderId="114" applyNumberFormat="0" applyAlignment="0" applyProtection="0"/>
    <xf numFmtId="0" fontId="22" fillId="7" borderId="114"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3" fillId="0" borderId="0"/>
    <xf numFmtId="0" fontId="28" fillId="20" borderId="116" applyNumberFormat="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30" fillId="0" borderId="117" applyNumberFormat="0" applyFill="0" applyAlignment="0" applyProtection="0"/>
    <xf numFmtId="0" fontId="3" fillId="0" borderId="0"/>
    <xf numFmtId="0" fontId="3" fillId="0" borderId="0"/>
    <xf numFmtId="9" fontId="3" fillId="0" borderId="0" applyFont="0" applyFill="0" applyBorder="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14" fillId="20"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14" fillId="20" borderId="114" applyNumberFormat="0" applyAlignment="0" applyProtection="0"/>
    <xf numFmtId="0" fontId="14" fillId="20"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14" fillId="20" borderId="114" applyNumberFormat="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22" fillId="7" borderId="114" applyNumberFormat="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14" fillId="20" borderId="114" applyNumberFormat="0" applyAlignment="0" applyProtection="0"/>
    <xf numFmtId="0" fontId="14" fillId="20" borderId="114" applyNumberFormat="0" applyAlignment="0" applyProtection="0"/>
    <xf numFmtId="0" fontId="30" fillId="0" borderId="117" applyNumberFormat="0" applyFill="0" applyAlignment="0" applyProtection="0"/>
    <xf numFmtId="0" fontId="22" fillId="7" borderId="114" applyNumberFormat="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30" fillId="0" borderId="117" applyNumberFormat="0" applyFill="0" applyAlignment="0" applyProtection="0"/>
    <xf numFmtId="0" fontId="14" fillId="20" borderId="114" applyNumberFormat="0" applyAlignment="0" applyProtection="0"/>
    <xf numFmtId="0" fontId="28" fillId="20" borderId="116"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14" fillId="20" borderId="114" applyNumberFormat="0" applyAlignment="0" applyProtection="0"/>
    <xf numFmtId="0" fontId="14" fillId="20" borderId="114" applyNumberFormat="0" applyAlignment="0" applyProtection="0"/>
    <xf numFmtId="0" fontId="28" fillId="20" borderId="116" applyNumberFormat="0" applyAlignment="0" applyProtection="0"/>
    <xf numFmtId="0" fontId="14" fillId="20" borderId="114" applyNumberFormat="0" applyAlignment="0" applyProtection="0"/>
    <xf numFmtId="0" fontId="30" fillId="0" borderId="117" applyNumberFormat="0" applyFill="0" applyAlignment="0" applyProtection="0"/>
    <xf numFmtId="0" fontId="10" fillId="23" borderId="115" applyNumberFormat="0" applyFont="0" applyAlignment="0" applyProtection="0"/>
    <xf numFmtId="0" fontId="10" fillId="23" borderId="115" applyNumberFormat="0" applyFont="0" applyAlignment="0" applyProtection="0"/>
    <xf numFmtId="0" fontId="30" fillId="0" borderId="117" applyNumberFormat="0" applyFill="0" applyAlignment="0" applyProtection="0"/>
    <xf numFmtId="0" fontId="22" fillId="7" borderId="114" applyNumberFormat="0" applyAlignment="0" applyProtection="0"/>
    <xf numFmtId="0" fontId="22" fillId="7" borderId="114" applyNumberFormat="0" applyAlignment="0" applyProtection="0"/>
    <xf numFmtId="0" fontId="22" fillId="7"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8" fillId="20" borderId="116" applyNumberFormat="0" applyAlignment="0" applyProtection="0"/>
    <xf numFmtId="0" fontId="22" fillId="7" borderId="114" applyNumberFormat="0" applyAlignment="0" applyProtection="0"/>
    <xf numFmtId="0" fontId="22" fillId="7" borderId="114" applyNumberFormat="0" applyAlignment="0" applyProtection="0"/>
    <xf numFmtId="0" fontId="10" fillId="23" borderId="115" applyNumberFormat="0" applyFont="0" applyAlignment="0" applyProtection="0"/>
    <xf numFmtId="0" fontId="22" fillId="7" borderId="114" applyNumberFormat="0" applyAlignment="0" applyProtection="0"/>
    <xf numFmtId="0" fontId="14" fillId="20" borderId="114" applyNumberFormat="0" applyAlignment="0" applyProtection="0"/>
    <xf numFmtId="0" fontId="14" fillId="20" borderId="114" applyNumberFormat="0" applyAlignment="0" applyProtection="0"/>
    <xf numFmtId="0" fontId="28" fillId="20" borderId="116" applyNumberFormat="0" applyAlignment="0" applyProtection="0"/>
    <xf numFmtId="0" fontId="28" fillId="20" borderId="116" applyNumberFormat="0" applyAlignment="0" applyProtection="0"/>
    <xf numFmtId="0" fontId="22" fillId="7" borderId="114" applyNumberFormat="0" applyAlignment="0" applyProtection="0"/>
    <xf numFmtId="0" fontId="28" fillId="20" borderId="116" applyNumberFormat="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30" fillId="0" borderId="117" applyNumberFormat="0" applyFill="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14" fillId="20"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14" fillId="20" borderId="114" applyNumberFormat="0" applyAlignment="0" applyProtection="0"/>
    <xf numFmtId="0" fontId="14" fillId="20" borderId="114" applyNumberFormat="0" applyAlignment="0" applyProtection="0"/>
    <xf numFmtId="0" fontId="10" fillId="23" borderId="115" applyNumberFormat="0" applyFont="0" applyAlignment="0" applyProtection="0"/>
    <xf numFmtId="0" fontId="30" fillId="0" borderId="117" applyNumberFormat="0" applyFill="0" applyAlignment="0" applyProtection="0"/>
    <xf numFmtId="0" fontId="10" fillId="23" borderId="115" applyNumberFormat="0" applyFont="0" applyAlignment="0" applyProtection="0"/>
    <xf numFmtId="0" fontId="14" fillId="20" borderId="114" applyNumberFormat="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22" fillId="7" borderId="114" applyNumberFormat="0" applyAlignment="0" applyProtection="0"/>
    <xf numFmtId="0" fontId="30" fillId="0" borderId="117" applyNumberFormat="0" applyFill="0" applyAlignment="0" applyProtection="0"/>
    <xf numFmtId="0" fontId="28" fillId="20" borderId="116" applyNumberFormat="0" applyAlignment="0" applyProtection="0"/>
    <xf numFmtId="0" fontId="22" fillId="7" borderId="114" applyNumberFormat="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28" fillId="20" borderId="116"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14" fillId="20" borderId="114" applyNumberFormat="0" applyAlignment="0" applyProtection="0"/>
    <xf numFmtId="0" fontId="14" fillId="20" borderId="114" applyNumberFormat="0" applyAlignment="0" applyProtection="0"/>
    <xf numFmtId="0" fontId="28" fillId="20" borderId="116" applyNumberFormat="0" applyAlignment="0" applyProtection="0"/>
    <xf numFmtId="0" fontId="14" fillId="20" borderId="114" applyNumberFormat="0" applyAlignment="0" applyProtection="0"/>
    <xf numFmtId="0" fontId="30" fillId="0" borderId="117" applyNumberFormat="0" applyFill="0" applyAlignment="0" applyProtection="0"/>
    <xf numFmtId="0" fontId="10" fillId="23" borderId="115" applyNumberFormat="0" applyFont="0" applyAlignment="0" applyProtection="0"/>
    <xf numFmtId="0" fontId="10" fillId="23" borderId="115" applyNumberFormat="0" applyFont="0" applyAlignment="0" applyProtection="0"/>
    <xf numFmtId="0" fontId="30" fillId="0" borderId="117" applyNumberFormat="0" applyFill="0" applyAlignment="0" applyProtection="0"/>
    <xf numFmtId="0" fontId="22" fillId="7" borderId="114" applyNumberFormat="0" applyAlignment="0" applyProtection="0"/>
    <xf numFmtId="0" fontId="22" fillId="7" borderId="114" applyNumberFormat="0" applyAlignment="0" applyProtection="0"/>
    <xf numFmtId="0" fontId="22" fillId="7"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8" fillId="20" borderId="116" applyNumberFormat="0" applyAlignment="0" applyProtection="0"/>
    <xf numFmtId="0" fontId="10" fillId="23" borderId="115" applyNumberFormat="0" applyFont="0" applyAlignment="0" applyProtection="0"/>
    <xf numFmtId="0" fontId="22" fillId="7" borderId="114" applyNumberFormat="0" applyAlignment="0" applyProtection="0"/>
    <xf numFmtId="0" fontId="14" fillId="20" borderId="114" applyNumberFormat="0" applyAlignment="0" applyProtection="0"/>
    <xf numFmtId="0" fontId="28" fillId="20" borderId="116"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30" fillId="0" borderId="117" applyNumberFormat="0" applyFill="0" applyAlignment="0" applyProtection="0"/>
    <xf numFmtId="0" fontId="30" fillId="0" borderId="117" applyNumberFormat="0" applyFill="0" applyAlignment="0" applyProtection="0"/>
    <xf numFmtId="0" fontId="28" fillId="20" borderId="116" applyNumberFormat="0" applyAlignment="0" applyProtection="0"/>
    <xf numFmtId="0" fontId="22" fillId="7" borderId="114" applyNumberFormat="0" applyAlignment="0" applyProtection="0"/>
    <xf numFmtId="0" fontId="30" fillId="0" borderId="117" applyNumberFormat="0" applyFill="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30" fillId="0" borderId="117" applyNumberFormat="0" applyFill="0" applyAlignment="0" applyProtection="0"/>
    <xf numFmtId="0" fontId="14" fillId="20"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14" fillId="20" borderId="114" applyNumberFormat="0" applyAlignment="0" applyProtection="0"/>
    <xf numFmtId="0" fontId="14" fillId="20" borderId="114" applyNumberFormat="0" applyAlignment="0" applyProtection="0"/>
    <xf numFmtId="0" fontId="28" fillId="20" borderId="116" applyNumberFormat="0" applyAlignment="0" applyProtection="0"/>
    <xf numFmtId="0" fontId="22" fillId="7" borderId="114" applyNumberFormat="0" applyAlignment="0" applyProtection="0"/>
    <xf numFmtId="0" fontId="22" fillId="7" borderId="114" applyNumberFormat="0" applyAlignment="0" applyProtection="0"/>
    <xf numFmtId="0" fontId="14" fillId="20" borderId="114" applyNumberFormat="0" applyAlignment="0" applyProtection="0"/>
    <xf numFmtId="0" fontId="30" fillId="0" borderId="117" applyNumberFormat="0" applyFill="0" applyAlignment="0" applyProtection="0"/>
    <xf numFmtId="0" fontId="10" fillId="23" borderId="115" applyNumberFormat="0" applyFont="0" applyAlignment="0" applyProtection="0"/>
    <xf numFmtId="0" fontId="14" fillId="20" borderId="114" applyNumberFormat="0" applyAlignment="0" applyProtection="0"/>
    <xf numFmtId="0" fontId="14" fillId="20" borderId="114" applyNumberFormat="0" applyAlignment="0" applyProtection="0"/>
    <xf numFmtId="0" fontId="22" fillId="7" borderId="114"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8" fillId="20" borderId="116" applyNumberFormat="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30" fillId="0" borderId="117" applyNumberFormat="0" applyFill="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14" fillId="20"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14" fillId="20" borderId="114" applyNumberFormat="0" applyAlignment="0" applyProtection="0"/>
    <xf numFmtId="0" fontId="14" fillId="20"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14" fillId="20" borderId="114" applyNumberFormat="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22" fillId="7" borderId="114" applyNumberFormat="0" applyAlignment="0" applyProtection="0"/>
    <xf numFmtId="0" fontId="30" fillId="0" borderId="117" applyNumberFormat="0" applyFill="0" applyAlignment="0" applyProtection="0"/>
    <xf numFmtId="0" fontId="28" fillId="20" borderId="116" applyNumberFormat="0" applyAlignment="0" applyProtection="0"/>
    <xf numFmtId="0" fontId="14" fillId="20"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8" fillId="20" borderId="116" applyNumberFormat="0" applyAlignment="0" applyProtection="0"/>
    <xf numFmtId="0" fontId="22" fillId="7" borderId="114" applyNumberFormat="0" applyAlignment="0" applyProtection="0"/>
    <xf numFmtId="0" fontId="28" fillId="20" borderId="116" applyNumberFormat="0" applyAlignment="0" applyProtection="0"/>
    <xf numFmtId="0" fontId="22" fillId="7"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10" fillId="23" borderId="115" applyNumberFormat="0" applyFont="0" applyAlignment="0" applyProtection="0"/>
    <xf numFmtId="0" fontId="14" fillId="20" borderId="114" applyNumberFormat="0" applyAlignment="0" applyProtection="0"/>
    <xf numFmtId="0" fontId="22" fillId="7" borderId="114" applyNumberFormat="0" applyAlignment="0" applyProtection="0"/>
    <xf numFmtId="0" fontId="14" fillId="20" borderId="114" applyNumberFormat="0" applyAlignment="0" applyProtection="0"/>
    <xf numFmtId="0" fontId="28" fillId="20" borderId="116" applyNumberFormat="0" applyAlignment="0" applyProtection="0"/>
    <xf numFmtId="0" fontId="14" fillId="20" borderId="114" applyNumberFormat="0" applyAlignment="0" applyProtection="0"/>
    <xf numFmtId="0" fontId="10" fillId="23" borderId="115" applyNumberFormat="0" applyFont="0" applyAlignment="0" applyProtection="0"/>
    <xf numFmtId="0" fontId="28" fillId="20" borderId="116" applyNumberFormat="0" applyAlignment="0" applyProtection="0"/>
    <xf numFmtId="0" fontId="22" fillId="7" borderId="114" applyNumberFormat="0" applyAlignment="0" applyProtection="0"/>
    <xf numFmtId="0" fontId="30" fillId="0" borderId="117" applyNumberFormat="0" applyFill="0" applyAlignment="0" applyProtection="0"/>
    <xf numFmtId="0" fontId="28" fillId="20" borderId="116"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22" fillId="7" borderId="114" applyNumberFormat="0" applyAlignment="0" applyProtection="0"/>
    <xf numFmtId="0" fontId="14" fillId="20" borderId="114" applyNumberFormat="0" applyAlignment="0" applyProtection="0"/>
    <xf numFmtId="0" fontId="30" fillId="0" borderId="117" applyNumberFormat="0" applyFill="0" applyAlignment="0" applyProtection="0"/>
    <xf numFmtId="0" fontId="22" fillId="7" borderId="114" applyNumberFormat="0" applyAlignment="0" applyProtection="0"/>
    <xf numFmtId="0" fontId="10" fillId="23" borderId="115" applyNumberFormat="0" applyFont="0" applyAlignment="0" applyProtection="0"/>
    <xf numFmtId="0" fontId="14" fillId="20" borderId="114" applyNumberFormat="0" applyAlignment="0" applyProtection="0"/>
    <xf numFmtId="0" fontId="30" fillId="0" borderId="117" applyNumberFormat="0" applyFill="0" applyAlignment="0" applyProtection="0"/>
    <xf numFmtId="0" fontId="28" fillId="20" borderId="116" applyNumberFormat="0" applyAlignment="0" applyProtection="0"/>
    <xf numFmtId="0" fontId="14" fillId="20" borderId="114" applyNumberFormat="0" applyAlignment="0" applyProtection="0"/>
    <xf numFmtId="0" fontId="28" fillId="20" borderId="116"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28" fillId="20" borderId="116" applyNumberFormat="0" applyAlignment="0" applyProtection="0"/>
    <xf numFmtId="0" fontId="28" fillId="20" borderId="116" applyNumberFormat="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14" fillId="20" borderId="114"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30" fillId="0" borderId="117" applyNumberFormat="0" applyFill="0" applyAlignment="0" applyProtection="0"/>
    <xf numFmtId="0" fontId="10" fillId="23" borderId="115" applyNumberFormat="0" applyFont="0" applyAlignment="0" applyProtection="0"/>
    <xf numFmtId="0" fontId="22" fillId="7" borderId="114" applyNumberFormat="0" applyAlignment="0" applyProtection="0"/>
    <xf numFmtId="0" fontId="14" fillId="20"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14" fillId="20"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22" fillId="7" borderId="114" applyNumberFormat="0" applyAlignment="0" applyProtection="0"/>
    <xf numFmtId="0" fontId="10" fillId="23" borderId="115" applyNumberFormat="0" applyFont="0" applyAlignment="0" applyProtection="0"/>
    <xf numFmtId="0" fontId="28" fillId="20" borderId="116" applyNumberFormat="0" applyAlignment="0" applyProtection="0"/>
    <xf numFmtId="0" fontId="30" fillId="0" borderId="117" applyNumberFormat="0" applyFill="0" applyAlignment="0" applyProtection="0"/>
    <xf numFmtId="0" fontId="22" fillId="7" borderId="114" applyNumberFormat="0" applyAlignment="0" applyProtection="0"/>
    <xf numFmtId="0" fontId="14" fillId="20" borderId="114" applyNumberFormat="0" applyAlignment="0" applyProtection="0"/>
    <xf numFmtId="0" fontId="14" fillId="20" borderId="114" applyNumberFormat="0" applyAlignment="0" applyProtection="0"/>
    <xf numFmtId="0" fontId="10" fillId="23" borderId="115" applyNumberFormat="0" applyFont="0" applyAlignment="0" applyProtection="0"/>
    <xf numFmtId="0" fontId="22" fillId="7" borderId="114" applyNumberFormat="0" applyAlignment="0" applyProtection="0"/>
    <xf numFmtId="0" fontId="14" fillId="20" borderId="114" applyNumberFormat="0" applyAlignment="0" applyProtection="0"/>
    <xf numFmtId="0" fontId="10" fillId="23" borderId="115" applyNumberFormat="0" applyFont="0" applyAlignment="0" applyProtection="0"/>
    <xf numFmtId="0" fontId="14" fillId="20" borderId="114" applyNumberFormat="0" applyAlignment="0" applyProtection="0"/>
    <xf numFmtId="0" fontId="14" fillId="20" borderId="114" applyNumberFormat="0" applyAlignment="0" applyProtection="0"/>
    <xf numFmtId="0" fontId="22" fillId="7" borderId="114" applyNumberFormat="0" applyAlignment="0" applyProtection="0"/>
    <xf numFmtId="0" fontId="28" fillId="20" borderId="116" applyNumberFormat="0" applyAlignment="0" applyProtection="0"/>
    <xf numFmtId="0" fontId="22" fillId="7" borderId="114" applyNumberFormat="0" applyAlignment="0" applyProtection="0"/>
    <xf numFmtId="0" fontId="30" fillId="0" borderId="117" applyNumberFormat="0" applyFill="0" applyAlignment="0" applyProtection="0"/>
    <xf numFmtId="0" fontId="28" fillId="20" borderId="116" applyNumberFormat="0" applyAlignment="0" applyProtection="0"/>
    <xf numFmtId="0" fontId="28" fillId="20" borderId="116" applyNumberFormat="0" applyAlignment="0" applyProtection="0"/>
    <xf numFmtId="0" fontId="14" fillId="20" borderId="114" applyNumberFormat="0" applyAlignment="0" applyProtection="0"/>
    <xf numFmtId="0" fontId="28" fillId="20" borderId="116" applyNumberFormat="0" applyAlignment="0" applyProtection="0"/>
    <xf numFmtId="0" fontId="30" fillId="0" borderId="117" applyNumberFormat="0" applyFill="0" applyAlignment="0" applyProtection="0"/>
    <xf numFmtId="0" fontId="28" fillId="20" borderId="116" applyNumberFormat="0" applyAlignment="0" applyProtection="0"/>
    <xf numFmtId="0" fontId="10" fillId="23" borderId="115" applyNumberFormat="0" applyFont="0" applyAlignment="0" applyProtection="0"/>
    <xf numFmtId="0" fontId="22" fillId="7" borderId="114" applyNumberFormat="0" applyAlignment="0" applyProtection="0"/>
    <xf numFmtId="0" fontId="14" fillId="20" borderId="114"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2" fillId="7" borderId="114" applyNumberFormat="0" applyAlignment="0" applyProtection="0"/>
    <xf numFmtId="0" fontId="22" fillId="7" borderId="114" applyNumberFormat="0" applyAlignment="0" applyProtection="0"/>
    <xf numFmtId="0" fontId="14" fillId="20" borderId="114" applyNumberFormat="0" applyAlignment="0" applyProtection="0"/>
    <xf numFmtId="0" fontId="30" fillId="0" borderId="117" applyNumberFormat="0" applyFill="0" applyAlignment="0" applyProtection="0"/>
    <xf numFmtId="0" fontId="14" fillId="20" borderId="114" applyNumberFormat="0" applyAlignment="0" applyProtection="0"/>
    <xf numFmtId="0" fontId="28" fillId="20" borderId="116" applyNumberFormat="0" applyAlignment="0" applyProtection="0"/>
    <xf numFmtId="0" fontId="22" fillId="7" borderId="114" applyNumberFormat="0" applyAlignment="0" applyProtection="0"/>
    <xf numFmtId="0" fontId="28" fillId="20" borderId="116" applyNumberFormat="0" applyAlignment="0" applyProtection="0"/>
    <xf numFmtId="0" fontId="10" fillId="23" borderId="115" applyNumberFormat="0" applyFont="0" applyAlignment="0" applyProtection="0"/>
    <xf numFmtId="0" fontId="10" fillId="23" borderId="115" applyNumberFormat="0" applyFont="0" applyAlignment="0" applyProtection="0"/>
    <xf numFmtId="0" fontId="22" fillId="7" borderId="114" applyNumberFormat="0" applyAlignment="0" applyProtection="0"/>
    <xf numFmtId="0" fontId="22" fillId="7" borderId="114" applyNumberFormat="0" applyAlignment="0" applyProtection="0"/>
    <xf numFmtId="0" fontId="30" fillId="0" borderId="117" applyNumberFormat="0" applyFill="0" applyAlignment="0" applyProtection="0"/>
    <xf numFmtId="0" fontId="10" fillId="23" borderId="115" applyNumberFormat="0" applyFont="0" applyAlignment="0" applyProtection="0"/>
    <xf numFmtId="0" fontId="30" fillId="0" borderId="117" applyNumberFormat="0" applyFill="0" applyAlignment="0" applyProtection="0"/>
    <xf numFmtId="0" fontId="30" fillId="0" borderId="117" applyNumberFormat="0" applyFill="0" applyAlignment="0" applyProtection="0"/>
    <xf numFmtId="0" fontId="10" fillId="23" borderId="115" applyNumberFormat="0" applyFont="0" applyAlignment="0" applyProtection="0"/>
    <xf numFmtId="0" fontId="14" fillId="20" borderId="114" applyNumberFormat="0" applyAlignment="0" applyProtection="0"/>
    <xf numFmtId="0" fontId="14" fillId="20" borderId="114" applyNumberFormat="0" applyAlignment="0" applyProtection="0"/>
    <xf numFmtId="0" fontId="28" fillId="20" borderId="116" applyNumberFormat="0" applyAlignment="0" applyProtection="0"/>
    <xf numFmtId="0" fontId="2" fillId="0" borderId="0"/>
    <xf numFmtId="0" fontId="2" fillId="0" borderId="0"/>
    <xf numFmtId="9" fontId="2" fillId="0" borderId="0" applyFont="0" applyFill="0" applyBorder="0" applyAlignment="0" applyProtection="0"/>
    <xf numFmtId="0" fontId="14" fillId="20" borderId="118" applyNumberFormat="0" applyAlignment="0" applyProtection="0"/>
    <xf numFmtId="0" fontId="22" fillId="7" borderId="118" applyNumberFormat="0" applyAlignment="0" applyProtection="0"/>
    <xf numFmtId="0" fontId="10" fillId="23" borderId="119" applyNumberFormat="0" applyFont="0" applyAlignment="0" applyProtection="0"/>
    <xf numFmtId="0" fontId="28" fillId="20" borderId="120" applyNumberFormat="0" applyAlignment="0" applyProtection="0"/>
    <xf numFmtId="0" fontId="30" fillId="0" borderId="121" applyNumberFormat="0" applyFill="0" applyAlignment="0" applyProtection="0"/>
    <xf numFmtId="0" fontId="2" fillId="0" borderId="0"/>
    <xf numFmtId="0" fontId="28" fillId="20" borderId="120" applyNumberFormat="0" applyAlignment="0" applyProtection="0"/>
    <xf numFmtId="0" fontId="14" fillId="20" borderId="118" applyNumberFormat="0" applyAlignment="0" applyProtection="0"/>
    <xf numFmtId="0" fontId="22" fillId="7" borderId="118" applyNumberFormat="0" applyAlignment="0" applyProtection="0"/>
    <xf numFmtId="0" fontId="30" fillId="0" borderId="121" applyNumberFormat="0" applyFill="0" applyAlignment="0" applyProtection="0"/>
    <xf numFmtId="0" fontId="14" fillId="20" borderId="118" applyNumberFormat="0" applyAlignment="0" applyProtection="0"/>
    <xf numFmtId="0" fontId="22" fillId="7" borderId="118" applyNumberFormat="0" applyAlignment="0" applyProtection="0"/>
    <xf numFmtId="0" fontId="28" fillId="20" borderId="120" applyNumberFormat="0" applyAlignment="0" applyProtection="0"/>
    <xf numFmtId="0" fontId="10" fillId="23" borderId="119" applyNumberFormat="0" applyFont="0" applyAlignment="0" applyProtection="0"/>
    <xf numFmtId="0" fontId="14" fillId="20" borderId="118" applyNumberFormat="0" applyAlignment="0" applyProtection="0"/>
    <xf numFmtId="0" fontId="10" fillId="23" borderId="119" applyNumberFormat="0" applyFont="0" applyAlignment="0" applyProtection="0"/>
    <xf numFmtId="0" fontId="22" fillId="7" borderId="118" applyNumberFormat="0" applyAlignment="0" applyProtection="0"/>
    <xf numFmtId="0" fontId="10" fillId="23" borderId="119" applyNumberFormat="0" applyFont="0" applyAlignment="0" applyProtection="0"/>
    <xf numFmtId="0" fontId="10" fillId="23" borderId="119" applyNumberFormat="0" applyFont="0" applyAlignment="0" applyProtection="0"/>
    <xf numFmtId="0" fontId="28" fillId="20" borderId="120" applyNumberFormat="0" applyAlignment="0" applyProtection="0"/>
    <xf numFmtId="0" fontId="30" fillId="0" borderId="121" applyNumberFormat="0" applyFill="0" applyAlignment="0" applyProtection="0"/>
    <xf numFmtId="0" fontId="22" fillId="7" borderId="118" applyNumberFormat="0" applyAlignment="0" applyProtection="0"/>
    <xf numFmtId="0" fontId="30" fillId="0" borderId="121" applyNumberFormat="0" applyFill="0" applyAlignment="0" applyProtection="0"/>
    <xf numFmtId="0" fontId="2" fillId="0" borderId="0"/>
    <xf numFmtId="0" fontId="2" fillId="0" borderId="0"/>
    <xf numFmtId="9" fontId="2" fillId="0" borderId="0" applyFont="0" applyFill="0" applyBorder="0" applyAlignment="0" applyProtection="0"/>
    <xf numFmtId="0" fontId="14" fillId="20" borderId="118" applyNumberFormat="0" applyAlignment="0" applyProtection="0"/>
    <xf numFmtId="0" fontId="22" fillId="7" borderId="118" applyNumberFormat="0" applyAlignment="0" applyProtection="0"/>
    <xf numFmtId="0" fontId="30" fillId="0" borderId="121" applyNumberFormat="0" applyFill="0" applyAlignment="0" applyProtection="0"/>
    <xf numFmtId="0" fontId="30" fillId="0" borderId="121" applyNumberFormat="0" applyFill="0" applyAlignment="0" applyProtection="0"/>
    <xf numFmtId="0" fontId="14" fillId="20" borderId="118" applyNumberFormat="0" applyAlignment="0" applyProtection="0"/>
    <xf numFmtId="0" fontId="28" fillId="20" borderId="120" applyNumberFormat="0" applyAlignment="0" applyProtection="0"/>
    <xf numFmtId="0" fontId="10" fillId="23" borderId="119" applyNumberFormat="0" applyFont="0" applyAlignment="0" applyProtection="0"/>
    <xf numFmtId="0" fontId="28" fillId="20" borderId="120" applyNumberFormat="0" applyAlignment="0" applyProtection="0"/>
    <xf numFmtId="0" fontId="30" fillId="0" borderId="121" applyNumberFormat="0" applyFill="0" applyAlignment="0" applyProtection="0"/>
    <xf numFmtId="0" fontId="30" fillId="0" borderId="121" applyNumberFormat="0" applyFill="0" applyAlignment="0" applyProtection="0"/>
    <xf numFmtId="0" fontId="28" fillId="20" borderId="120" applyNumberFormat="0" applyAlignment="0" applyProtection="0"/>
    <xf numFmtId="0" fontId="10" fillId="23" borderId="119" applyNumberFormat="0" applyFont="0" applyAlignment="0" applyProtection="0"/>
    <xf numFmtId="0" fontId="22" fillId="7" borderId="118" applyNumberFormat="0" applyAlignment="0" applyProtection="0"/>
    <xf numFmtId="0" fontId="10" fillId="23" borderId="119" applyNumberFormat="0" applyFont="0" applyAlignment="0" applyProtection="0"/>
    <xf numFmtId="0" fontId="28" fillId="20" borderId="120" applyNumberFormat="0" applyAlignment="0" applyProtection="0"/>
    <xf numFmtId="0" fontId="30" fillId="0" borderId="121" applyNumberFormat="0" applyFill="0" applyAlignment="0" applyProtection="0"/>
    <xf numFmtId="0" fontId="22" fillId="7" borderId="118" applyNumberFormat="0" applyAlignment="0" applyProtection="0"/>
    <xf numFmtId="0" fontId="14" fillId="20" borderId="118" applyNumberFormat="0" applyAlignment="0" applyProtection="0"/>
    <xf numFmtId="0" fontId="14" fillId="20" borderId="118" applyNumberFormat="0" applyAlignment="0" applyProtection="0"/>
    <xf numFmtId="0" fontId="10" fillId="23" borderId="119" applyNumberFormat="0" applyFont="0" applyAlignment="0" applyProtection="0"/>
    <xf numFmtId="0" fontId="2" fillId="0" borderId="0"/>
    <xf numFmtId="0" fontId="2" fillId="0" borderId="0"/>
    <xf numFmtId="9" fontId="2" fillId="0" borderId="0" applyFont="0" applyFill="0" applyBorder="0" applyAlignment="0" applyProtection="0"/>
    <xf numFmtId="0" fontId="10" fillId="23" borderId="119" applyNumberFormat="0" applyFont="0" applyAlignment="0" applyProtection="0"/>
    <xf numFmtId="0" fontId="14" fillId="20" borderId="118" applyNumberFormat="0" applyAlignment="0" applyProtection="0"/>
    <xf numFmtId="0" fontId="14" fillId="20" borderId="118" applyNumberFormat="0" applyAlignment="0" applyProtection="0"/>
    <xf numFmtId="0" fontId="22" fillId="7" borderId="118" applyNumberFormat="0" applyAlignment="0" applyProtection="0"/>
    <xf numFmtId="0" fontId="28" fillId="20" borderId="120" applyNumberFormat="0" applyAlignment="0" applyProtection="0"/>
    <xf numFmtId="0" fontId="22" fillId="7" borderId="118" applyNumberFormat="0" applyAlignment="0" applyProtection="0"/>
    <xf numFmtId="0" fontId="30" fillId="0" borderId="121" applyNumberFormat="0" applyFill="0" applyAlignment="0" applyProtection="0"/>
    <xf numFmtId="0" fontId="28" fillId="20" borderId="120" applyNumberFormat="0" applyAlignment="0" applyProtection="0"/>
    <xf numFmtId="0" fontId="1" fillId="0" borderId="0"/>
    <xf numFmtId="9" fontId="1" fillId="0" borderId="0" applyFont="0" applyFill="0" applyBorder="0" applyAlignment="0" applyProtection="0"/>
    <xf numFmtId="0" fontId="72" fillId="0" borderId="0" applyNumberFormat="0" applyFont="0" applyBorder="0" applyProtection="0"/>
    <xf numFmtId="0" fontId="72" fillId="0" borderId="0" applyNumberFormat="0" applyFont="0" applyBorder="0" applyProtection="0"/>
  </cellStyleXfs>
  <cellXfs count="1090">
    <xf numFmtId="0" fontId="0" fillId="0" borderId="0" xfId="0"/>
    <xf numFmtId="0" fontId="34" fillId="0" borderId="0" xfId="0" applyFont="1"/>
    <xf numFmtId="0" fontId="33" fillId="0" borderId="0" xfId="0" applyFont="1"/>
    <xf numFmtId="0" fontId="36" fillId="0" borderId="0" xfId="0" applyFont="1"/>
    <xf numFmtId="0" fontId="36" fillId="0" borderId="11" xfId="0" applyFont="1" applyBorder="1"/>
    <xf numFmtId="0" fontId="36" fillId="0" borderId="0" xfId="0" applyFont="1" applyBorder="1"/>
    <xf numFmtId="0" fontId="36" fillId="0" borderId="0" xfId="0" applyFont="1" applyBorder="1" applyAlignment="1">
      <alignment horizontal="center" vertical="center" wrapText="1"/>
    </xf>
    <xf numFmtId="0" fontId="36" fillId="0" borderId="0" xfId="0" applyFont="1" applyBorder="1" applyAlignment="1">
      <alignment horizontal="center" wrapText="1"/>
    </xf>
    <xf numFmtId="3" fontId="36" fillId="0" borderId="0" xfId="0" applyNumberFormat="1" applyFont="1" applyAlignment="1">
      <alignment horizontal="center"/>
    </xf>
    <xf numFmtId="3" fontId="36" fillId="0" borderId="0" xfId="0" applyNumberFormat="1" applyFont="1"/>
    <xf numFmtId="165" fontId="36" fillId="0" borderId="0" xfId="0" applyNumberFormat="1" applyFont="1" applyBorder="1" applyAlignment="1">
      <alignment horizontal="center"/>
    </xf>
    <xf numFmtId="165" fontId="36" fillId="0" borderId="0" xfId="0" applyNumberFormat="1" applyFont="1" applyAlignment="1">
      <alignment horizontal="center"/>
    </xf>
    <xf numFmtId="3" fontId="36" fillId="0" borderId="0" xfId="0" applyNumberFormat="1" applyFont="1" applyBorder="1" applyAlignment="1">
      <alignment horizontal="center"/>
    </xf>
    <xf numFmtId="0" fontId="36" fillId="0" borderId="0" xfId="0" applyFont="1" applyBorder="1" applyAlignment="1">
      <alignment horizontal="center"/>
    </xf>
    <xf numFmtId="0" fontId="36" fillId="0" borderId="0" xfId="0" applyNumberFormat="1" applyFont="1" applyBorder="1" applyAlignment="1">
      <alignment horizontal="left" indent="2"/>
    </xf>
    <xf numFmtId="3" fontId="36" fillId="0" borderId="0" xfId="0" applyNumberFormat="1" applyFont="1" applyBorder="1" applyAlignment="1">
      <alignment horizontal="right"/>
    </xf>
    <xf numFmtId="0" fontId="39" fillId="0" borderId="0" xfId="0" applyFont="1"/>
    <xf numFmtId="3" fontId="36" fillId="0" borderId="0" xfId="0" applyNumberFormat="1" applyFont="1" applyFill="1" applyBorder="1" applyAlignment="1">
      <alignment horizontal="center"/>
    </xf>
    <xf numFmtId="3" fontId="36" fillId="0" borderId="0" xfId="0" applyNumberFormat="1" applyFont="1" applyFill="1" applyBorder="1" applyAlignment="1">
      <alignment horizontal="right"/>
    </xf>
    <xf numFmtId="165" fontId="36" fillId="0" borderId="0" xfId="0" applyNumberFormat="1" applyFont="1" applyFill="1" applyBorder="1" applyAlignment="1">
      <alignment horizontal="center"/>
    </xf>
    <xf numFmtId="165" fontId="36" fillId="0" borderId="0" xfId="0" applyNumberFormat="1" applyFont="1" applyFill="1" applyAlignment="1">
      <alignment horizontal="center"/>
    </xf>
    <xf numFmtId="166" fontId="36" fillId="0" borderId="0" xfId="0" applyNumberFormat="1" applyFont="1" applyBorder="1" applyAlignment="1">
      <alignment horizontal="center"/>
    </xf>
    <xf numFmtId="165" fontId="36" fillId="0" borderId="0" xfId="0" applyNumberFormat="1" applyFont="1" applyBorder="1" applyAlignment="1">
      <alignment horizontal="left"/>
    </xf>
    <xf numFmtId="0" fontId="36" fillId="0" borderId="13" xfId="0" applyNumberFormat="1" applyFont="1" applyBorder="1" applyAlignment="1">
      <alignment horizontal="left" indent="2"/>
    </xf>
    <xf numFmtId="3" fontId="36" fillId="0" borderId="13" xfId="0" applyNumberFormat="1" applyFont="1" applyFill="1" applyBorder="1" applyAlignment="1">
      <alignment horizontal="center"/>
    </xf>
    <xf numFmtId="3" fontId="36" fillId="0" borderId="13" xfId="0" applyNumberFormat="1" applyFont="1" applyFill="1" applyBorder="1" applyAlignment="1">
      <alignment horizontal="right"/>
    </xf>
    <xf numFmtId="165" fontId="36" fillId="0" borderId="13" xfId="0" applyNumberFormat="1" applyFont="1" applyFill="1" applyBorder="1" applyAlignment="1">
      <alignment horizontal="center"/>
    </xf>
    <xf numFmtId="165" fontId="39" fillId="0" borderId="0" xfId="0" applyNumberFormat="1" applyFont="1"/>
    <xf numFmtId="165" fontId="36" fillId="0" borderId="0" xfId="0" applyNumberFormat="1" applyFont="1"/>
    <xf numFmtId="3" fontId="39" fillId="0" borderId="0" xfId="0" applyNumberFormat="1" applyFont="1" applyFill="1" applyBorder="1" applyAlignment="1">
      <alignment horizontal="right"/>
    </xf>
    <xf numFmtId="166" fontId="36" fillId="0" borderId="13" xfId="0" applyNumberFormat="1" applyFont="1" applyFill="1" applyBorder="1" applyAlignment="1">
      <alignment horizontal="center"/>
    </xf>
    <xf numFmtId="0" fontId="36" fillId="0" borderId="11" xfId="0" applyNumberFormat="1" applyFont="1" applyBorder="1" applyAlignment="1">
      <alignment horizontal="left" indent="2"/>
    </xf>
    <xf numFmtId="3" fontId="36" fillId="0" borderId="11" xfId="0" applyNumberFormat="1" applyFont="1" applyFill="1" applyBorder="1" applyAlignment="1">
      <alignment horizontal="center"/>
    </xf>
    <xf numFmtId="3" fontId="36" fillId="0" borderId="11" xfId="0" applyNumberFormat="1" applyFont="1" applyFill="1" applyBorder="1" applyAlignment="1">
      <alignment horizontal="right"/>
    </xf>
    <xf numFmtId="165" fontId="36" fillId="0" borderId="11" xfId="0" applyNumberFormat="1" applyFont="1" applyFill="1" applyBorder="1" applyAlignment="1">
      <alignment horizontal="center"/>
    </xf>
    <xf numFmtId="0" fontId="33" fillId="0" borderId="0" xfId="0" applyFont="1" applyAlignment="1"/>
    <xf numFmtId="0" fontId="36" fillId="0" borderId="0" xfId="0" applyFont="1" applyAlignment="1">
      <alignment horizontal="center"/>
    </xf>
    <xf numFmtId="0" fontId="36" fillId="0" borderId="0" xfId="0" applyFont="1" applyBorder="1" applyAlignment="1">
      <alignment vertical="center" wrapText="1"/>
    </xf>
    <xf numFmtId="165" fontId="36" fillId="0" borderId="0" xfId="0" applyNumberFormat="1" applyFont="1" applyBorder="1" applyAlignment="1">
      <alignment horizontal="center" vertical="center" wrapText="1"/>
    </xf>
    <xf numFmtId="165" fontId="37" fillId="0" borderId="0" xfId="0" applyNumberFormat="1" applyFont="1" applyBorder="1" applyAlignment="1">
      <alignment horizontal="center"/>
    </xf>
    <xf numFmtId="0" fontId="37" fillId="0" borderId="0" xfId="0" applyFont="1" applyBorder="1" applyAlignment="1">
      <alignment horizontal="left" vertical="center" wrapText="1" indent="1"/>
    </xf>
    <xf numFmtId="165" fontId="36" fillId="0" borderId="0" xfId="0" applyNumberFormat="1" applyFont="1" applyBorder="1"/>
    <xf numFmtId="0" fontId="36" fillId="0" borderId="11" xfId="0" applyFont="1" applyBorder="1" applyAlignment="1">
      <alignment horizontal="left" indent="2"/>
    </xf>
    <xf numFmtId="0" fontId="34" fillId="0" borderId="11" xfId="0" applyFont="1" applyBorder="1"/>
    <xf numFmtId="0" fontId="0" fillId="0" borderId="0" xfId="0" applyAlignment="1">
      <alignment vertical="center" wrapText="1"/>
    </xf>
    <xf numFmtId="165" fontId="34" fillId="0" borderId="0" xfId="0" applyNumberFormat="1" applyFont="1"/>
    <xf numFmtId="0" fontId="0" fillId="24" borderId="0" xfId="0" applyFill="1"/>
    <xf numFmtId="0" fontId="37" fillId="24" borderId="10" xfId="0" applyFont="1" applyFill="1" applyBorder="1"/>
    <xf numFmtId="0" fontId="36" fillId="24" borderId="10" xfId="0" applyFont="1" applyFill="1" applyBorder="1"/>
    <xf numFmtId="0" fontId="36" fillId="24" borderId="0" xfId="0" applyFont="1" applyFill="1"/>
    <xf numFmtId="0" fontId="36" fillId="24" borderId="0" xfId="0" applyFont="1" applyFill="1" applyBorder="1" applyAlignment="1">
      <alignment horizontal="center"/>
    </xf>
    <xf numFmtId="0" fontId="36" fillId="24" borderId="11" xfId="0" applyFont="1" applyFill="1" applyBorder="1"/>
    <xf numFmtId="0" fontId="36" fillId="24" borderId="0" xfId="0" applyFont="1" applyFill="1" applyAlignment="1">
      <alignment horizontal="center"/>
    </xf>
    <xf numFmtId="166" fontId="36" fillId="24" borderId="0" xfId="0" applyNumberFormat="1" applyFont="1" applyFill="1" applyAlignment="1">
      <alignment horizontal="center"/>
    </xf>
    <xf numFmtId="3" fontId="32" fillId="24" borderId="0" xfId="0" applyNumberFormat="1" applyFont="1" applyFill="1" applyAlignment="1">
      <alignment horizontal="right"/>
    </xf>
    <xf numFmtId="0" fontId="36" fillId="24" borderId="0" xfId="0" applyFont="1" applyFill="1" applyAlignment="1">
      <alignment horizontal="right"/>
    </xf>
    <xf numFmtId="3" fontId="32" fillId="24" borderId="0" xfId="0" applyNumberFormat="1" applyFont="1" applyFill="1" applyAlignment="1">
      <alignment horizontal="center"/>
    </xf>
    <xf numFmtId="0" fontId="36" fillId="24" borderId="0" xfId="0" applyFont="1" applyFill="1" applyBorder="1"/>
    <xf numFmtId="1" fontId="36" fillId="24" borderId="11" xfId="0" applyNumberFormat="1" applyFont="1" applyFill="1" applyBorder="1" applyAlignment="1">
      <alignment horizontal="center"/>
    </xf>
    <xf numFmtId="3" fontId="36" fillId="24" borderId="11" xfId="0" applyNumberFormat="1" applyFont="1" applyFill="1" applyBorder="1"/>
    <xf numFmtId="0" fontId="36" fillId="24" borderId="0" xfId="0" applyFont="1" applyFill="1" applyAlignment="1">
      <alignment wrapText="1"/>
    </xf>
    <xf numFmtId="1" fontId="36" fillId="24" borderId="0" xfId="0" applyNumberFormat="1" applyFont="1" applyFill="1" applyAlignment="1">
      <alignment horizontal="center"/>
    </xf>
    <xf numFmtId="1" fontId="33" fillId="24" borderId="10" xfId="0" applyNumberFormat="1" applyFont="1" applyFill="1" applyBorder="1" applyAlignment="1"/>
    <xf numFmtId="0" fontId="32" fillId="24" borderId="0" xfId="0" applyFont="1" applyFill="1"/>
    <xf numFmtId="0" fontId="32" fillId="24" borderId="11" xfId="0" applyFont="1" applyFill="1" applyBorder="1"/>
    <xf numFmtId="0" fontId="32" fillId="24" borderId="11" xfId="0" applyFont="1" applyFill="1" applyBorder="1" applyAlignment="1">
      <alignment vertical="center"/>
    </xf>
    <xf numFmtId="0" fontId="32" fillId="24" borderId="11" xfId="0" applyFont="1" applyFill="1" applyBorder="1" applyAlignment="1">
      <alignment horizontal="center" vertical="center" wrapText="1"/>
    </xf>
    <xf numFmtId="0" fontId="0" fillId="0" borderId="0" xfId="0" applyAlignment="1">
      <alignment vertical="center"/>
    </xf>
    <xf numFmtId="0" fontId="40" fillId="24" borderId="0" xfId="0" applyFont="1" applyFill="1" applyAlignment="1">
      <alignment horizontal="center" vertical="center" wrapText="1"/>
    </xf>
    <xf numFmtId="0" fontId="32" fillId="24" borderId="0" xfId="0" applyFont="1" applyFill="1" applyAlignment="1">
      <alignment horizontal="center" vertical="center" wrapText="1"/>
    </xf>
    <xf numFmtId="3" fontId="32" fillId="25" borderId="0" xfId="0" applyNumberFormat="1" applyFont="1" applyFill="1" applyBorder="1" applyAlignment="1">
      <alignment horizontal="right" vertical="center"/>
    </xf>
    <xf numFmtId="0" fontId="32" fillId="24" borderId="0" xfId="0" applyFont="1" applyFill="1" applyBorder="1" applyAlignment="1">
      <alignment horizontal="center" vertical="center"/>
    </xf>
    <xf numFmtId="165" fontId="32" fillId="24" borderId="0" xfId="0" applyNumberFormat="1" applyFont="1" applyFill="1" applyBorder="1" applyAlignment="1">
      <alignment horizontal="center" vertical="center"/>
    </xf>
    <xf numFmtId="0" fontId="32" fillId="24" borderId="0" xfId="0" applyFont="1" applyFill="1" applyAlignment="1">
      <alignment vertical="center"/>
    </xf>
    <xf numFmtId="3" fontId="32" fillId="24" borderId="0" xfId="0" applyNumberFormat="1" applyFont="1" applyFill="1" applyBorder="1" applyAlignment="1">
      <alignment horizontal="center" vertical="center" wrapText="1"/>
    </xf>
    <xf numFmtId="3" fontId="32" fillId="25" borderId="11" xfId="0" applyNumberFormat="1" applyFont="1" applyFill="1" applyBorder="1" applyAlignment="1">
      <alignment horizontal="right" vertical="center"/>
    </xf>
    <xf numFmtId="0" fontId="32" fillId="24" borderId="0" xfId="0" applyFont="1" applyFill="1" applyAlignment="1">
      <alignment horizontal="center" wrapText="1"/>
    </xf>
    <xf numFmtId="0" fontId="32" fillId="24" borderId="0" xfId="0" applyFont="1" applyFill="1" applyAlignment="1">
      <alignment horizontal="center"/>
    </xf>
    <xf numFmtId="0" fontId="0" fillId="0" borderId="10" xfId="0" applyBorder="1"/>
    <xf numFmtId="0" fontId="32" fillId="24" borderId="0" xfId="0" applyFont="1" applyFill="1" applyBorder="1" applyAlignment="1">
      <alignment horizontal="center" vertical="center" wrapText="1"/>
    </xf>
    <xf numFmtId="3" fontId="32" fillId="0" borderId="0" xfId="0" applyNumberFormat="1" applyFont="1" applyFill="1" applyBorder="1" applyAlignment="1">
      <alignment horizontal="right" vertical="center"/>
    </xf>
    <xf numFmtId="0" fontId="32" fillId="0" borderId="0" xfId="0" applyFont="1"/>
    <xf numFmtId="0" fontId="32" fillId="0" borderId="0" xfId="0" applyFont="1" applyBorder="1"/>
    <xf numFmtId="0" fontId="32" fillId="0" borderId="0" xfId="0" applyFont="1" applyBorder="1" applyAlignment="1"/>
    <xf numFmtId="3" fontId="32" fillId="0" borderId="0" xfId="39" applyNumberFormat="1" applyFont="1" applyBorder="1" applyAlignment="1">
      <alignment horizontal="center"/>
    </xf>
    <xf numFmtId="165" fontId="32" fillId="0" borderId="0" xfId="39" applyNumberFormat="1" applyFont="1" applyBorder="1" applyAlignment="1">
      <alignment horizontal="center"/>
    </xf>
    <xf numFmtId="3" fontId="36" fillId="0" borderId="0" xfId="0" applyNumberFormat="1" applyFont="1" applyFill="1"/>
    <xf numFmtId="165" fontId="36" fillId="0" borderId="0" xfId="0" applyNumberFormat="1" applyFont="1" applyAlignment="1">
      <alignment horizontal="right"/>
    </xf>
    <xf numFmtId="0" fontId="21" fillId="0" borderId="0" xfId="34" applyAlignment="1" applyProtection="1">
      <alignment vertical="center"/>
    </xf>
    <xf numFmtId="3" fontId="37" fillId="0" borderId="0" xfId="0" applyNumberFormat="1" applyFont="1" applyAlignment="1">
      <alignment vertical="center"/>
    </xf>
    <xf numFmtId="165" fontId="37" fillId="0" borderId="0" xfId="0" applyNumberFormat="1" applyFont="1" applyAlignment="1">
      <alignment horizontal="right" vertical="center"/>
    </xf>
    <xf numFmtId="165" fontId="37" fillId="0" borderId="0" xfId="0" applyNumberFormat="1" applyFont="1" applyAlignment="1">
      <alignment vertical="center"/>
    </xf>
    <xf numFmtId="165" fontId="37" fillId="0" borderId="0" xfId="0" applyNumberFormat="1" applyFont="1" applyAlignment="1">
      <alignment horizontal="center" vertical="center"/>
    </xf>
    <xf numFmtId="0" fontId="37" fillId="0" borderId="0" xfId="0" applyFont="1" applyAlignment="1">
      <alignment horizontal="right" vertical="center"/>
    </xf>
    <xf numFmtId="0" fontId="37" fillId="0" borderId="0" xfId="0" applyFont="1" applyAlignment="1">
      <alignment vertical="center"/>
    </xf>
    <xf numFmtId="165" fontId="42" fillId="0" borderId="12" xfId="39" applyNumberFormat="1" applyFont="1" applyBorder="1" applyAlignment="1">
      <alignment horizontal="center" vertical="center" wrapText="1"/>
    </xf>
    <xf numFmtId="3" fontId="36" fillId="0" borderId="0" xfId="0" applyNumberFormat="1" applyFont="1" applyFill="1" applyBorder="1" applyAlignment="1">
      <alignment horizontal="center" vertical="center" wrapText="1"/>
    </xf>
    <xf numFmtId="165" fontId="42" fillId="0" borderId="0" xfId="39" applyNumberFormat="1" applyFont="1" applyBorder="1" applyAlignment="1">
      <alignment horizontal="center" vertical="center" wrapText="1"/>
    </xf>
    <xf numFmtId="165" fontId="36" fillId="0" borderId="0" xfId="39" applyNumberFormat="1" applyFont="1" applyAlignment="1">
      <alignment horizontal="right"/>
    </xf>
    <xf numFmtId="0" fontId="44" fillId="0" borderId="0" xfId="0" applyFont="1" applyAlignment="1">
      <alignment horizontal="left" indent="2"/>
    </xf>
    <xf numFmtId="0" fontId="44" fillId="0" borderId="0" xfId="0" applyFont="1"/>
    <xf numFmtId="0" fontId="44" fillId="0" borderId="0" xfId="0" applyFont="1" applyAlignment="1"/>
    <xf numFmtId="0" fontId="36" fillId="0" borderId="0" xfId="40" applyFont="1" applyAlignment="1">
      <protection locked="0"/>
    </xf>
    <xf numFmtId="0" fontId="36" fillId="0" borderId="11" xfId="0" applyFont="1" applyBorder="1" applyAlignment="1"/>
    <xf numFmtId="3" fontId="36" fillId="0" borderId="11" xfId="39" applyNumberFormat="1" applyFont="1" applyFill="1" applyBorder="1" applyAlignment="1">
      <alignment horizontal="center"/>
    </xf>
    <xf numFmtId="165" fontId="36" fillId="0" borderId="11" xfId="39" applyNumberFormat="1" applyFont="1" applyBorder="1" applyAlignment="1">
      <alignment horizontal="center"/>
    </xf>
    <xf numFmtId="165" fontId="36" fillId="0" borderId="0" xfId="39" applyNumberFormat="1" applyFont="1" applyBorder="1" applyAlignment="1">
      <alignment horizontal="center"/>
    </xf>
    <xf numFmtId="165" fontId="36" fillId="0" borderId="0" xfId="39" applyNumberFormat="1" applyFont="1" applyAlignment="1">
      <alignment horizontal="center"/>
    </xf>
    <xf numFmtId="0" fontId="21" fillId="0" borderId="11" xfId="34" applyBorder="1" applyAlignment="1" applyProtection="1">
      <alignment vertical="center"/>
    </xf>
    <xf numFmtId="0" fontId="37" fillId="0" borderId="11" xfId="0" applyFont="1" applyBorder="1" applyAlignment="1">
      <alignment vertical="center"/>
    </xf>
    <xf numFmtId="0" fontId="37" fillId="0" borderId="0" xfId="0" applyFont="1" applyBorder="1" applyAlignment="1">
      <alignment vertical="center"/>
    </xf>
    <xf numFmtId="3" fontId="36" fillId="0" borderId="0" xfId="0" applyNumberFormat="1" applyFont="1" applyBorder="1" applyAlignment="1">
      <alignment horizontal="center" vertical="center" wrapText="1"/>
    </xf>
    <xf numFmtId="165" fontId="36" fillId="0" borderId="11" xfId="0" applyNumberFormat="1" applyFont="1" applyBorder="1"/>
    <xf numFmtId="0" fontId="36" fillId="0" borderId="0" xfId="38" applyFont="1"/>
    <xf numFmtId="3" fontId="36" fillId="0" borderId="0" xfId="38" applyNumberFormat="1" applyFont="1"/>
    <xf numFmtId="165" fontId="36" fillId="0" borderId="0" xfId="38" applyNumberFormat="1" applyFont="1"/>
    <xf numFmtId="0" fontId="36" fillId="0" borderId="0" xfId="40" applyFont="1" applyAlignment="1">
      <alignment vertical="center"/>
      <protection locked="0"/>
    </xf>
    <xf numFmtId="3" fontId="36" fillId="0" borderId="0" xfId="39" applyNumberFormat="1" applyFont="1" applyAlignment="1">
      <alignment horizontal="center"/>
    </xf>
    <xf numFmtId="165" fontId="36" fillId="0" borderId="10" xfId="39" applyNumberFormat="1" applyFont="1" applyBorder="1" applyAlignment="1">
      <alignment horizontal="center"/>
    </xf>
    <xf numFmtId="0" fontId="36" fillId="0" borderId="11" xfId="0" applyFont="1" applyBorder="1" applyAlignment="1">
      <alignment horizontal="left" indent="1"/>
    </xf>
    <xf numFmtId="3" fontId="32" fillId="0" borderId="11" xfId="0" applyNumberFormat="1" applyFont="1" applyFill="1" applyBorder="1" applyAlignment="1">
      <alignment horizontal="right"/>
    </xf>
    <xf numFmtId="165" fontId="36" fillId="0" borderId="11" xfId="0" applyNumberFormat="1" applyFont="1" applyBorder="1" applyAlignment="1">
      <alignment horizontal="right"/>
    </xf>
    <xf numFmtId="0" fontId="36" fillId="0" borderId="0" xfId="38" applyFont="1" applyFill="1"/>
    <xf numFmtId="0" fontId="21" fillId="0" borderId="0" xfId="34" applyAlignment="1" applyProtection="1"/>
    <xf numFmtId="0" fontId="37" fillId="0" borderId="0" xfId="0" applyFont="1" applyAlignment="1"/>
    <xf numFmtId="0" fontId="32" fillId="0" borderId="0" xfId="0" applyFont="1" applyAlignment="1">
      <alignment horizontal="left" indent="1"/>
    </xf>
    <xf numFmtId="0" fontId="36" fillId="0" borderId="0" xfId="40" applyFont="1" applyAlignment="1">
      <protection locked="0"/>
    </xf>
    <xf numFmtId="0" fontId="32" fillId="0" borderId="0" xfId="0" applyFont="1" applyAlignment="1">
      <alignment horizontal="left" indent="2"/>
    </xf>
    <xf numFmtId="0" fontId="32" fillId="0" borderId="0" xfId="0" applyFont="1" applyBorder="1" applyAlignment="1">
      <alignment horizontal="left" indent="2"/>
    </xf>
    <xf numFmtId="0" fontId="32" fillId="0" borderId="0" xfId="38" applyFont="1" applyFill="1"/>
    <xf numFmtId="165" fontId="32" fillId="0" borderId="0" xfId="38" applyNumberFormat="1" applyFont="1"/>
    <xf numFmtId="0" fontId="32" fillId="0" borderId="0" xfId="0" applyNumberFormat="1" applyFont="1" applyBorder="1" applyAlignment="1">
      <alignment horizontal="left" indent="2"/>
    </xf>
    <xf numFmtId="0" fontId="32" fillId="0" borderId="0" xfId="0" applyFont="1" applyBorder="1" applyAlignment="1">
      <alignment horizontal="left" vertical="center" wrapText="1"/>
    </xf>
    <xf numFmtId="0" fontId="48" fillId="0" borderId="0" xfId="0" applyFont="1"/>
    <xf numFmtId="166" fontId="36" fillId="0" borderId="0" xfId="0" applyNumberFormat="1" applyFont="1" applyFill="1" applyBorder="1" applyAlignment="1">
      <alignment horizontal="center"/>
    </xf>
    <xf numFmtId="0" fontId="10" fillId="0" borderId="0" xfId="0" applyFont="1"/>
    <xf numFmtId="3" fontId="36" fillId="24" borderId="0" xfId="0" applyNumberFormat="1" applyFont="1" applyFill="1"/>
    <xf numFmtId="0" fontId="32" fillId="24" borderId="10" xfId="0" applyFont="1" applyFill="1" applyBorder="1"/>
    <xf numFmtId="3" fontId="32" fillId="27" borderId="11" xfId="0" applyNumberFormat="1" applyFont="1" applyFill="1" applyBorder="1" applyAlignment="1">
      <alignment horizontal="right" vertical="center"/>
    </xf>
    <xf numFmtId="3" fontId="32" fillId="0" borderId="11" xfId="0" applyNumberFormat="1" applyFont="1" applyFill="1" applyBorder="1" applyAlignment="1">
      <alignment horizontal="right" vertical="center"/>
    </xf>
    <xf numFmtId="0" fontId="32" fillId="24" borderId="11" xfId="0" applyFont="1" applyFill="1" applyBorder="1" applyAlignment="1">
      <alignment horizontal="right" vertical="center"/>
    </xf>
    <xf numFmtId="1" fontId="0" fillId="0" borderId="0" xfId="0" applyNumberFormat="1"/>
    <xf numFmtId="165" fontId="32" fillId="0" borderId="0" xfId="0" applyNumberFormat="1" applyFont="1" applyAlignment="1">
      <alignment horizontal="right"/>
    </xf>
    <xf numFmtId="3" fontId="32" fillId="0" borderId="0" xfId="0" applyNumberFormat="1" applyFont="1"/>
    <xf numFmtId="165" fontId="32" fillId="0" borderId="0" xfId="0" applyNumberFormat="1" applyFont="1"/>
    <xf numFmtId="0" fontId="44" fillId="24" borderId="0" xfId="46" applyFont="1" applyFill="1" applyAlignment="1">
      <alignment horizontal="right"/>
    </xf>
    <xf numFmtId="0" fontId="32" fillId="0" borderId="0" xfId="0" applyFont="1" applyBorder="1" applyAlignment="1">
      <alignment horizontal="left" indent="1"/>
    </xf>
    <xf numFmtId="0" fontId="32" fillId="0" borderId="0" xfId="0" applyFont="1" applyBorder="1" applyAlignment="1">
      <alignment horizontal="left" vertical="center" wrapText="1" indent="1"/>
    </xf>
    <xf numFmtId="0" fontId="32" fillId="0" borderId="0" xfId="0" quotePrefix="1" applyFont="1" applyBorder="1" applyAlignment="1">
      <alignment horizontal="left" vertical="center" wrapText="1" indent="1"/>
    </xf>
    <xf numFmtId="0" fontId="32" fillId="0" borderId="0" xfId="0" quotePrefix="1" applyFont="1" applyFill="1" applyBorder="1" applyAlignment="1">
      <alignment horizontal="left" vertical="center" wrapText="1" indent="1"/>
    </xf>
    <xf numFmtId="0" fontId="32" fillId="0" borderId="0" xfId="38" applyFont="1" applyFill="1" applyAlignment="1">
      <alignment wrapText="1"/>
    </xf>
    <xf numFmtId="0" fontId="32" fillId="0" borderId="0" xfId="38" applyFont="1"/>
    <xf numFmtId="3" fontId="32" fillId="0" borderId="0" xfId="38" applyNumberFormat="1" applyFont="1"/>
    <xf numFmtId="0" fontId="33" fillId="0" borderId="0" xfId="40" applyFont="1" applyAlignment="1">
      <alignment horizontal="left"/>
      <protection locked="0"/>
    </xf>
    <xf numFmtId="0" fontId="32" fillId="0" borderId="10" xfId="0" applyFont="1" applyBorder="1"/>
    <xf numFmtId="0" fontId="32" fillId="0" borderId="10" xfId="40" applyFont="1" applyBorder="1" applyAlignment="1">
      <protection locked="0"/>
    </xf>
    <xf numFmtId="0" fontId="32" fillId="0" borderId="11" xfId="0" applyFont="1" applyBorder="1" applyAlignment="1">
      <alignment vertical="center" wrapText="1"/>
    </xf>
    <xf numFmtId="0" fontId="32" fillId="0" borderId="11" xfId="40" applyFont="1" applyBorder="1" applyAlignment="1">
      <protection locked="0"/>
    </xf>
    <xf numFmtId="0" fontId="32" fillId="0" borderId="10" xfId="0" applyFont="1" applyBorder="1" applyAlignment="1">
      <alignment horizontal="center" vertical="center"/>
    </xf>
    <xf numFmtId="165" fontId="32" fillId="0" borderId="0" xfId="40" applyNumberFormat="1" applyFont="1" applyAlignment="1">
      <alignment horizontal="right" vertical="center"/>
      <protection locked="0"/>
    </xf>
    <xf numFmtId="165" fontId="32" fillId="0" borderId="0" xfId="40" applyNumberFormat="1" applyFont="1" applyAlignment="1">
      <alignment vertical="center"/>
      <protection locked="0"/>
    </xf>
    <xf numFmtId="165" fontId="32" fillId="0" borderId="10" xfId="0" applyNumberFormat="1" applyFont="1" applyBorder="1" applyAlignment="1">
      <alignment vertical="center"/>
    </xf>
    <xf numFmtId="0" fontId="33" fillId="0" borderId="0" xfId="49" applyFont="1"/>
    <xf numFmtId="3" fontId="32" fillId="0" borderId="0" xfId="49" applyNumberFormat="1" applyFont="1"/>
    <xf numFmtId="3" fontId="32" fillId="0" borderId="11" xfId="49" applyNumberFormat="1" applyFont="1" applyBorder="1" applyAlignment="1">
      <alignment horizontal="center" vertical="center" wrapText="1"/>
    </xf>
    <xf numFmtId="0" fontId="32" fillId="0" borderId="0" xfId="49" applyFont="1" applyAlignment="1"/>
    <xf numFmtId="165" fontId="37" fillId="0" borderId="0" xfId="0" applyNumberFormat="1" applyFont="1" applyAlignment="1">
      <alignment horizontal="center"/>
    </xf>
    <xf numFmtId="0" fontId="34" fillId="0" borderId="0" xfId="49" applyFont="1"/>
    <xf numFmtId="0" fontId="33" fillId="0" borderId="0" xfId="49" applyFont="1" applyAlignment="1"/>
    <xf numFmtId="165" fontId="34" fillId="0" borderId="0" xfId="49" applyNumberFormat="1" applyFont="1" applyAlignment="1">
      <alignment horizontal="right"/>
    </xf>
    <xf numFmtId="0" fontId="32" fillId="0" borderId="0" xfId="49" applyFont="1"/>
    <xf numFmtId="0" fontId="32" fillId="0" borderId="0" xfId="49" applyFont="1" applyBorder="1"/>
    <xf numFmtId="0" fontId="32" fillId="0" borderId="0" xfId="49" applyFont="1" applyAlignment="1">
      <alignment wrapText="1"/>
    </xf>
    <xf numFmtId="0" fontId="32" fillId="0" borderId="11" xfId="49" applyFont="1" applyBorder="1" applyAlignment="1"/>
    <xf numFmtId="0" fontId="32" fillId="0" borderId="0" xfId="49" applyFont="1" applyBorder="1" applyAlignment="1"/>
    <xf numFmtId="165" fontId="32" fillId="0" borderId="0" xfId="49" applyNumberFormat="1" applyFont="1" applyAlignment="1">
      <alignment horizontal="right"/>
    </xf>
    <xf numFmtId="165" fontId="32" fillId="0" borderId="0" xfId="49" applyNumberFormat="1" applyFont="1"/>
    <xf numFmtId="0" fontId="32" fillId="0" borderId="11" xfId="49" applyFont="1" applyBorder="1" applyAlignment="1">
      <alignment horizontal="right"/>
    </xf>
    <xf numFmtId="165" fontId="32" fillId="0" borderId="11" xfId="39" applyNumberFormat="1" applyFont="1" applyBorder="1" applyAlignment="1">
      <alignment horizontal="right"/>
    </xf>
    <xf numFmtId="3" fontId="32" fillId="0" borderId="11" xfId="39" applyNumberFormat="1" applyFont="1" applyFill="1" applyBorder="1" applyAlignment="1">
      <alignment horizontal="right"/>
    </xf>
    <xf numFmtId="3" fontId="32" fillId="0" borderId="0" xfId="49" applyNumberFormat="1" applyFont="1" applyFill="1" applyAlignment="1" applyProtection="1">
      <alignment horizontal="right"/>
      <protection hidden="1"/>
    </xf>
    <xf numFmtId="0" fontId="37" fillId="0" borderId="0" xfId="49" applyFont="1" applyAlignment="1"/>
    <xf numFmtId="0" fontId="37" fillId="0" borderId="0" xfId="49" applyFont="1" applyAlignment="1">
      <alignment wrapText="1"/>
    </xf>
    <xf numFmtId="0" fontId="32" fillId="0" borderId="0" xfId="40" applyFont="1" applyAlignment="1">
      <alignment horizontal="left" wrapText="1"/>
      <protection locked="0"/>
    </xf>
    <xf numFmtId="0" fontId="44" fillId="0" borderId="0" xfId="49" applyFont="1"/>
    <xf numFmtId="0" fontId="44" fillId="0" borderId="0" xfId="49" applyFont="1" applyAlignment="1">
      <alignment horizontal="left" wrapText="1" indent="2"/>
    </xf>
    <xf numFmtId="0" fontId="44" fillId="0" borderId="0" xfId="49" applyFont="1" applyAlignment="1">
      <alignment horizontal="left" indent="2"/>
    </xf>
    <xf numFmtId="0" fontId="32" fillId="0" borderId="0" xfId="49" applyFont="1" applyAlignment="1">
      <alignment horizontal="left" indent="1"/>
    </xf>
    <xf numFmtId="0" fontId="32" fillId="0" borderId="0" xfId="49" applyFont="1" applyFill="1" applyAlignment="1">
      <alignment horizontal="left" wrapText="1" indent="1"/>
    </xf>
    <xf numFmtId="165" fontId="32" fillId="0" borderId="0" xfId="49" applyNumberFormat="1" applyFont="1" applyBorder="1" applyAlignment="1">
      <alignment horizontal="center" vertical="center" wrapText="1"/>
    </xf>
    <xf numFmtId="3" fontId="32" fillId="0" borderId="0" xfId="49" applyNumberFormat="1" applyFont="1" applyFill="1" applyBorder="1" applyAlignment="1">
      <alignment horizontal="center" vertical="center" wrapText="1"/>
    </xf>
    <xf numFmtId="0" fontId="32" fillId="0" borderId="0" xfId="49" applyFont="1" applyBorder="1" applyAlignment="1">
      <alignment vertical="center" wrapText="1"/>
    </xf>
    <xf numFmtId="0" fontId="32" fillId="0" borderId="12" xfId="49" applyFont="1" applyBorder="1" applyAlignment="1">
      <alignment horizontal="center" vertical="center" wrapText="1"/>
    </xf>
    <xf numFmtId="165" fontId="32" fillId="0" borderId="12" xfId="49" applyNumberFormat="1" applyFont="1" applyBorder="1" applyAlignment="1">
      <alignment horizontal="center" vertical="center" wrapText="1"/>
    </xf>
    <xf numFmtId="0" fontId="32" fillId="0" borderId="11" xfId="49" applyFont="1" applyBorder="1" applyAlignment="1">
      <alignment vertical="center" wrapText="1"/>
    </xf>
    <xf numFmtId="3" fontId="32" fillId="0" borderId="10" xfId="49" applyNumberFormat="1" applyFont="1" applyBorder="1" applyAlignment="1">
      <alignment horizontal="center" vertical="center" wrapText="1"/>
    </xf>
    <xf numFmtId="0" fontId="32" fillId="0" borderId="10" xfId="49" applyFont="1" applyBorder="1"/>
    <xf numFmtId="0" fontId="37" fillId="0" borderId="0" xfId="49" applyFont="1" applyAlignment="1">
      <alignment vertical="center"/>
    </xf>
    <xf numFmtId="165" fontId="37" fillId="0" borderId="0" xfId="49" applyNumberFormat="1" applyFont="1" applyAlignment="1">
      <alignment horizontal="center" vertical="center"/>
    </xf>
    <xf numFmtId="165" fontId="37" fillId="0" borderId="0" xfId="49" applyNumberFormat="1" applyFont="1" applyAlignment="1">
      <alignment vertical="center"/>
    </xf>
    <xf numFmtId="0" fontId="50" fillId="0" borderId="0" xfId="49" applyNumberFormat="1" applyFont="1" applyAlignment="1" applyProtection="1">
      <alignment vertical="center"/>
      <protection locked="0" hidden="1"/>
    </xf>
    <xf numFmtId="0" fontId="32" fillId="0" borderId="0" xfId="0" applyFont="1" applyFill="1" applyAlignment="1">
      <alignment horizontal="left" wrapText="1" indent="1"/>
    </xf>
    <xf numFmtId="0" fontId="44" fillId="0" borderId="0" xfId="0" applyFont="1" applyAlignment="1">
      <alignment horizontal="left" wrapText="1" indent="2"/>
    </xf>
    <xf numFmtId="1" fontId="0" fillId="0" borderId="0" xfId="0" applyNumberFormat="1" applyAlignment="1">
      <alignment horizontal="right"/>
    </xf>
    <xf numFmtId="0" fontId="34" fillId="0" borderId="0" xfId="49" applyFont="1" applyAlignment="1">
      <alignment horizontal="right"/>
    </xf>
    <xf numFmtId="0" fontId="34" fillId="0" borderId="0" xfId="0" applyFont="1" applyAlignment="1">
      <alignment horizontal="right"/>
    </xf>
    <xf numFmtId="1" fontId="34" fillId="0" borderId="0" xfId="0" applyNumberFormat="1" applyFont="1" applyAlignment="1">
      <alignment horizontal="right"/>
    </xf>
    <xf numFmtId="0" fontId="32" fillId="0" borderId="0" xfId="0" applyFont="1" applyAlignment="1"/>
    <xf numFmtId="3" fontId="32" fillId="0" borderId="10" xfId="49" applyNumberFormat="1" applyFont="1" applyBorder="1" applyAlignment="1">
      <alignment horizontal="center" vertical="center" wrapText="1"/>
    </xf>
    <xf numFmtId="3" fontId="32" fillId="0" borderId="11" xfId="49" applyNumberFormat="1" applyFont="1" applyBorder="1" applyAlignment="1">
      <alignment horizontal="center" vertical="center" wrapText="1"/>
    </xf>
    <xf numFmtId="165" fontId="32" fillId="0" borderId="12" xfId="49" applyNumberFormat="1" applyFont="1" applyBorder="1" applyAlignment="1">
      <alignment horizontal="center" vertical="center" wrapText="1"/>
    </xf>
    <xf numFmtId="0" fontId="32" fillId="0" borderId="0" xfId="0" applyFont="1" applyAlignment="1"/>
    <xf numFmtId="0" fontId="32" fillId="0" borderId="12" xfId="0" applyFont="1" applyBorder="1" applyAlignment="1">
      <alignment horizontal="center" vertical="center" wrapText="1"/>
    </xf>
    <xf numFmtId="0" fontId="32" fillId="0" borderId="0" xfId="0" applyFont="1" applyAlignment="1">
      <alignment horizontal="right" indent="1"/>
    </xf>
    <xf numFmtId="0" fontId="32" fillId="0" borderId="0" xfId="0" applyFont="1" applyAlignment="1"/>
    <xf numFmtId="0" fontId="32" fillId="0" borderId="11" xfId="0" applyFont="1" applyBorder="1" applyAlignment="1">
      <alignment horizontal="center" vertical="center" wrapText="1"/>
    </xf>
    <xf numFmtId="166" fontId="32" fillId="0" borderId="0" xfId="49" applyNumberFormat="1" applyFont="1" applyFill="1" applyAlignment="1" applyProtection="1">
      <alignment horizontal="right"/>
      <protection hidden="1"/>
    </xf>
    <xf numFmtId="0" fontId="34" fillId="0" borderId="15" xfId="49" applyFont="1" applyFill="1" applyBorder="1" applyAlignment="1" applyProtection="1">
      <alignment horizontal="center"/>
      <protection locked="0"/>
    </xf>
    <xf numFmtId="0" fontId="32" fillId="0" borderId="0" xfId="0" applyFont="1" applyAlignment="1"/>
    <xf numFmtId="3" fontId="32" fillId="0" borderId="11" xfId="0" applyNumberFormat="1" applyFont="1" applyBorder="1" applyAlignment="1">
      <alignment horizontal="center" vertical="center" wrapText="1"/>
    </xf>
    <xf numFmtId="165" fontId="32" fillId="0" borderId="11" xfId="0" applyNumberFormat="1" applyFont="1" applyBorder="1" applyAlignment="1">
      <alignment horizontal="center" vertical="center" wrapText="1"/>
    </xf>
    <xf numFmtId="0" fontId="33" fillId="0" borderId="0" xfId="40" applyFont="1" applyAlignment="1">
      <alignment horizontal="left"/>
      <protection locked="0"/>
    </xf>
    <xf numFmtId="0" fontId="37" fillId="0" borderId="0" xfId="0" applyFont="1" applyAlignment="1">
      <alignment wrapText="1"/>
    </xf>
    <xf numFmtId="165" fontId="0" fillId="0" borderId="0" xfId="0" applyNumberFormat="1" applyAlignment="1">
      <alignment horizontal="right"/>
    </xf>
    <xf numFmtId="3" fontId="36" fillId="0" borderId="11" xfId="39" applyNumberFormat="1" applyFont="1" applyBorder="1" applyAlignment="1">
      <alignment horizontal="center"/>
    </xf>
    <xf numFmtId="0" fontId="32" fillId="0" borderId="12" xfId="49" applyFont="1" applyBorder="1"/>
    <xf numFmtId="0" fontId="33" fillId="0" borderId="0" xfId="40" applyFont="1" applyAlignment="1">
      <protection locked="0"/>
    </xf>
    <xf numFmtId="0" fontId="33" fillId="0" borderId="18" xfId="49" applyFont="1" applyFill="1" applyBorder="1" applyAlignment="1" applyProtection="1">
      <alignment horizontal="right"/>
      <protection hidden="1"/>
    </xf>
    <xf numFmtId="3" fontId="32" fillId="0" borderId="11" xfId="0" applyNumberFormat="1" applyFont="1" applyBorder="1" applyAlignment="1">
      <alignment horizontal="center" vertical="center" wrapText="1"/>
    </xf>
    <xf numFmtId="0" fontId="32" fillId="0" borderId="0" xfId="40" applyFont="1" applyBorder="1" applyAlignment="1">
      <protection locked="0"/>
    </xf>
    <xf numFmtId="0" fontId="33" fillId="0" borderId="0" xfId="49" applyFont="1" applyFill="1" applyAlignment="1"/>
    <xf numFmtId="0" fontId="32" fillId="0" borderId="0" xfId="49" applyFont="1" applyAlignment="1" applyProtection="1">
      <alignment wrapText="1"/>
      <protection hidden="1"/>
    </xf>
    <xf numFmtId="0" fontId="32" fillId="0" borderId="0" xfId="49" applyFont="1" applyFill="1" applyAlignment="1" applyProtection="1">
      <alignment wrapText="1"/>
      <protection hidden="1"/>
    </xf>
    <xf numFmtId="0" fontId="32" fillId="0" borderId="0" xfId="49" applyFont="1" applyBorder="1" applyAlignment="1" applyProtection="1">
      <alignment wrapText="1"/>
      <protection hidden="1"/>
    </xf>
    <xf numFmtId="0" fontId="34" fillId="0" borderId="0" xfId="49" applyFont="1" applyFill="1" applyProtection="1">
      <protection hidden="1"/>
    </xf>
    <xf numFmtId="0" fontId="34" fillId="0" borderId="0" xfId="49" applyFont="1" applyFill="1" applyAlignment="1" applyProtection="1">
      <alignment vertical="center"/>
      <protection hidden="1"/>
    </xf>
    <xf numFmtId="0" fontId="33" fillId="0" borderId="18" xfId="49" applyFont="1" applyFill="1" applyBorder="1" applyAlignment="1" applyProtection="1">
      <protection hidden="1"/>
    </xf>
    <xf numFmtId="0" fontId="33" fillId="0" borderId="0" xfId="49" applyFont="1" applyFill="1" applyBorder="1" applyAlignment="1" applyProtection="1">
      <protection hidden="1"/>
    </xf>
    <xf numFmtId="165" fontId="32" fillId="0" borderId="0" xfId="0" applyNumberFormat="1" applyFont="1" applyBorder="1" applyAlignment="1">
      <alignment vertical="center" wrapText="1"/>
    </xf>
    <xf numFmtId="165" fontId="32" fillId="0" borderId="0" xfId="0" applyNumberFormat="1" applyFont="1" applyBorder="1" applyAlignment="1">
      <alignment horizontal="left" vertical="center" wrapText="1"/>
    </xf>
    <xf numFmtId="0" fontId="32" fillId="0" borderId="0" xfId="40" applyFont="1" applyBorder="1" applyAlignment="1">
      <alignment horizontal="left" vertical="center" wrapText="1"/>
      <protection locked="0"/>
    </xf>
    <xf numFmtId="0" fontId="32" fillId="0" borderId="0" xfId="0" applyFont="1" applyBorder="1" applyAlignment="1">
      <alignment vertical="center" wrapText="1"/>
    </xf>
    <xf numFmtId="3" fontId="32" fillId="0" borderId="0" xfId="0" applyNumberFormat="1" applyFont="1" applyBorder="1" applyAlignment="1">
      <alignment vertical="center" wrapText="1"/>
    </xf>
    <xf numFmtId="0" fontId="32" fillId="0" borderId="0" xfId="0" applyFont="1" applyBorder="1" applyAlignment="1">
      <alignment horizontal="left"/>
    </xf>
    <xf numFmtId="1" fontId="32" fillId="24" borderId="0" xfId="0" applyNumberFormat="1" applyFont="1" applyFill="1" applyBorder="1" applyAlignment="1">
      <alignment horizontal="left" vertical="center" wrapText="1"/>
    </xf>
    <xf numFmtId="165" fontId="32" fillId="0" borderId="0" xfId="0" applyNumberFormat="1" applyFont="1" applyAlignment="1">
      <alignment horizontal="right" indent="1"/>
    </xf>
    <xf numFmtId="3" fontId="32" fillId="0" borderId="0" xfId="0" applyNumberFormat="1" applyFont="1" applyAlignment="1">
      <alignment horizontal="right" indent="1"/>
    </xf>
    <xf numFmtId="0" fontId="36" fillId="24" borderId="0" xfId="0" applyFont="1" applyFill="1" applyBorder="1" applyAlignment="1">
      <alignment horizontal="left" vertical="center" wrapText="1" indent="1"/>
    </xf>
    <xf numFmtId="1" fontId="36" fillId="24" borderId="0" xfId="0" applyNumberFormat="1" applyFont="1" applyFill="1" applyBorder="1" applyAlignment="1">
      <alignment horizontal="left" vertical="center" wrapText="1" indent="1"/>
    </xf>
    <xf numFmtId="165" fontId="32" fillId="0" borderId="0" xfId="0" applyNumberFormat="1" applyFont="1" applyBorder="1" applyAlignment="1">
      <alignment horizontal="left" vertical="center" wrapText="1" indent="1"/>
    </xf>
    <xf numFmtId="165" fontId="42" fillId="0" borderId="0" xfId="39" applyNumberFormat="1" applyFont="1" applyBorder="1" applyAlignment="1">
      <alignment horizontal="left" vertical="center" wrapText="1" indent="1"/>
    </xf>
    <xf numFmtId="0" fontId="32" fillId="0" borderId="0" xfId="0" applyFont="1" applyBorder="1" applyAlignment="1">
      <alignment horizontal="center" vertical="center" wrapText="1"/>
    </xf>
    <xf numFmtId="0" fontId="32" fillId="0" borderId="10" xfId="49" applyFont="1" applyBorder="1" applyAlignment="1">
      <alignment horizontal="center" vertical="center" wrapText="1"/>
    </xf>
    <xf numFmtId="0" fontId="32" fillId="0" borderId="11" xfId="49" applyFont="1" applyBorder="1" applyAlignment="1">
      <alignment horizontal="center" vertical="center" wrapText="1"/>
    </xf>
    <xf numFmtId="0" fontId="0" fillId="0" borderId="0" xfId="0" applyProtection="1"/>
    <xf numFmtId="0" fontId="33" fillId="0" borderId="0" xfId="49" applyFont="1" applyProtection="1"/>
    <xf numFmtId="0" fontId="37" fillId="0" borderId="0" xfId="34" applyFont="1" applyFill="1" applyBorder="1" applyAlignment="1" applyProtection="1">
      <alignment horizontal="left" vertical="center"/>
    </xf>
    <xf numFmtId="0" fontId="0" fillId="0" borderId="0" xfId="0" applyProtection="1">
      <protection locked="0" hidden="1"/>
    </xf>
    <xf numFmtId="0" fontId="54" fillId="0" borderId="0" xfId="34" applyFont="1" applyBorder="1" applyAlignment="1" applyProtection="1">
      <alignment vertical="center"/>
      <protection locked="0" hidden="1"/>
    </xf>
    <xf numFmtId="0" fontId="37" fillId="0" borderId="0" xfId="49" applyFont="1" applyBorder="1" applyProtection="1">
      <protection locked="0" hidden="1"/>
    </xf>
    <xf numFmtId="0" fontId="37" fillId="0" borderId="0" xfId="34" applyFont="1" applyBorder="1" applyAlignment="1" applyProtection="1">
      <alignment horizontal="right" vertical="center" indent="1"/>
      <protection locked="0" hidden="1"/>
    </xf>
    <xf numFmtId="0" fontId="34" fillId="0" borderId="12" xfId="49" applyFont="1" applyBorder="1" applyProtection="1"/>
    <xf numFmtId="3" fontId="32" fillId="0" borderId="12" xfId="49" applyNumberFormat="1" applyFont="1" applyFill="1" applyBorder="1" applyAlignment="1" applyProtection="1">
      <alignment horizontal="right"/>
    </xf>
    <xf numFmtId="0" fontId="32" fillId="0" borderId="0" xfId="49" applyFont="1" applyFill="1" applyBorder="1" applyAlignment="1" applyProtection="1">
      <alignment vertical="center" wrapText="1"/>
    </xf>
    <xf numFmtId="166" fontId="32" fillId="0" borderId="0" xfId="49" applyNumberFormat="1" applyFont="1" applyFill="1" applyBorder="1" applyAlignment="1" applyProtection="1">
      <alignment horizontal="right"/>
      <protection locked="0" hidden="1"/>
    </xf>
    <xf numFmtId="0" fontId="32" fillId="0" borderId="0" xfId="49" applyFont="1" applyFill="1" applyBorder="1" applyAlignment="1" applyProtection="1">
      <alignment vertical="center"/>
    </xf>
    <xf numFmtId="0" fontId="32" fillId="0" borderId="0" xfId="49" applyFont="1" applyBorder="1" applyProtection="1"/>
    <xf numFmtId="0" fontId="32" fillId="0" borderId="0" xfId="49" applyFont="1" applyBorder="1" applyAlignment="1" applyProtection="1"/>
    <xf numFmtId="0" fontId="32" fillId="0" borderId="0" xfId="49" applyFont="1" applyProtection="1"/>
    <xf numFmtId="167" fontId="32" fillId="0" borderId="0" xfId="51" applyNumberFormat="1" applyFont="1" applyFill="1" applyAlignment="1" applyProtection="1">
      <alignment horizontal="center"/>
    </xf>
    <xf numFmtId="0" fontId="0" fillId="0" borderId="0" xfId="0" applyFill="1" applyProtection="1"/>
    <xf numFmtId="0" fontId="32" fillId="0" borderId="0" xfId="49" applyFont="1" applyAlignment="1" applyProtection="1"/>
    <xf numFmtId="0" fontId="32" fillId="0" borderId="0" xfId="49" applyFont="1" applyFill="1" applyAlignment="1" applyProtection="1">
      <alignment horizontal="left" wrapText="1" indent="1"/>
    </xf>
    <xf numFmtId="0" fontId="32" fillId="0" borderId="0" xfId="49" applyFont="1" applyAlignment="1" applyProtection="1">
      <alignment horizontal="left" indent="1"/>
    </xf>
    <xf numFmtId="0" fontId="44" fillId="0" borderId="0" xfId="49" applyFont="1" applyAlignment="1" applyProtection="1">
      <alignment horizontal="left" indent="2"/>
    </xf>
    <xf numFmtId="0" fontId="44" fillId="0" borderId="0" xfId="49" applyFont="1" applyAlignment="1" applyProtection="1">
      <alignment horizontal="left" wrapText="1" indent="2"/>
    </xf>
    <xf numFmtId="0" fontId="37" fillId="0" borderId="0" xfId="49" applyFont="1" applyAlignment="1" applyProtection="1"/>
    <xf numFmtId="0" fontId="32" fillId="0" borderId="0" xfId="40" applyFont="1" applyAlignment="1" applyProtection="1">
      <alignment horizontal="left" wrapText="1"/>
    </xf>
    <xf numFmtId="0" fontId="37" fillId="0" borderId="0" xfId="49" applyFont="1" applyAlignment="1" applyProtection="1">
      <alignment wrapText="1"/>
    </xf>
    <xf numFmtId="0" fontId="37" fillId="0" borderId="0" xfId="49" applyFont="1" applyAlignment="1">
      <alignment horizontal="right"/>
    </xf>
    <xf numFmtId="0" fontId="32" fillId="0" borderId="11" xfId="49" applyFont="1" applyBorder="1"/>
    <xf numFmtId="0" fontId="32" fillId="0" borderId="0" xfId="49" applyNumberFormat="1" applyFont="1" applyBorder="1" applyAlignment="1">
      <alignment horizontal="left" indent="2"/>
    </xf>
    <xf numFmtId="3" fontId="32" fillId="0" borderId="0" xfId="49" applyNumberFormat="1" applyFont="1" applyFill="1" applyBorder="1" applyAlignment="1">
      <alignment horizontal="center"/>
    </xf>
    <xf numFmtId="3" fontId="32" fillId="0" borderId="0" xfId="49" applyNumberFormat="1" applyFont="1" applyFill="1" applyBorder="1" applyAlignment="1">
      <alignment horizontal="right"/>
    </xf>
    <xf numFmtId="165" fontId="32" fillId="0" borderId="0" xfId="49" applyNumberFormat="1" applyFont="1" applyFill="1" applyBorder="1" applyAlignment="1">
      <alignment horizontal="center"/>
    </xf>
    <xf numFmtId="0" fontId="32" fillId="0" borderId="0" xfId="49" applyFont="1" applyBorder="1" applyAlignment="1">
      <alignment horizontal="left" indent="2"/>
    </xf>
    <xf numFmtId="0" fontId="34" fillId="0" borderId="0" xfId="49" applyFont="1" applyBorder="1"/>
    <xf numFmtId="165" fontId="34" fillId="24" borderId="0" xfId="49" applyNumberFormat="1" applyFont="1" applyFill="1" applyAlignment="1">
      <alignment horizontal="center"/>
    </xf>
    <xf numFmtId="0" fontId="34" fillId="24" borderId="0" xfId="49" applyFont="1" applyFill="1"/>
    <xf numFmtId="165" fontId="34" fillId="24" borderId="0" xfId="49" applyNumberFormat="1" applyFont="1" applyFill="1" applyAlignment="1">
      <alignment horizontal="right"/>
    </xf>
    <xf numFmtId="0" fontId="34" fillId="24" borderId="0" xfId="49" applyFont="1" applyFill="1" applyBorder="1"/>
    <xf numFmtId="1" fontId="33" fillId="24" borderId="0" xfId="49" applyNumberFormat="1" applyFont="1" applyFill="1" applyAlignment="1">
      <alignment horizontal="left"/>
    </xf>
    <xf numFmtId="165" fontId="34" fillId="24" borderId="0" xfId="49" applyNumberFormat="1" applyFont="1" applyFill="1" applyBorder="1" applyAlignment="1">
      <alignment horizontal="center"/>
    </xf>
    <xf numFmtId="0" fontId="32" fillId="24" borderId="0" xfId="49" applyFont="1" applyFill="1" applyBorder="1"/>
    <xf numFmtId="3" fontId="32" fillId="24" borderId="0" xfId="49" applyNumberFormat="1" applyFont="1" applyFill="1" applyBorder="1" applyAlignment="1">
      <alignment horizontal="right"/>
    </xf>
    <xf numFmtId="1" fontId="32" fillId="24" borderId="0" xfId="49" applyNumberFormat="1" applyFont="1" applyFill="1" applyBorder="1" applyAlignment="1">
      <alignment horizontal="center"/>
    </xf>
    <xf numFmtId="3" fontId="32" fillId="24" borderId="0" xfId="49" applyNumberFormat="1" applyFont="1" applyFill="1" applyBorder="1"/>
    <xf numFmtId="0" fontId="32" fillId="24" borderId="0" xfId="49" applyFont="1" applyFill="1"/>
    <xf numFmtId="165" fontId="34" fillId="24" borderId="0" xfId="49" applyNumberFormat="1" applyFont="1" applyFill="1" applyBorder="1" applyAlignment="1">
      <alignment horizontal="right"/>
    </xf>
    <xf numFmtId="1" fontId="33" fillId="24" borderId="0" xfId="49" applyNumberFormat="1" applyFont="1" applyFill="1" applyBorder="1" applyAlignment="1">
      <alignment horizontal="left"/>
    </xf>
    <xf numFmtId="0" fontId="37" fillId="24" borderId="0" xfId="49" applyFont="1" applyFill="1" applyBorder="1" applyAlignment="1">
      <alignment horizontal="center" vertical="center" wrapText="1"/>
    </xf>
    <xf numFmtId="0" fontId="32" fillId="24" borderId="0" xfId="49" applyFont="1" applyFill="1" applyBorder="1" applyAlignment="1">
      <alignment horizontal="center" vertical="center" wrapText="1"/>
    </xf>
    <xf numFmtId="3" fontId="32" fillId="0" borderId="0" xfId="49" applyNumberFormat="1" applyFont="1" applyFill="1" applyBorder="1" applyAlignment="1">
      <alignment horizontal="right" vertical="center"/>
    </xf>
    <xf numFmtId="0" fontId="32" fillId="24" borderId="0" xfId="49" applyFont="1" applyFill="1" applyBorder="1" applyAlignment="1">
      <alignment horizontal="center" vertical="center"/>
    </xf>
    <xf numFmtId="0" fontId="10" fillId="25" borderId="15" xfId="49" applyFill="1" applyBorder="1"/>
    <xf numFmtId="3" fontId="32" fillId="24" borderId="0" xfId="49" applyNumberFormat="1" applyFont="1" applyFill="1" applyBorder="1" applyAlignment="1">
      <alignment horizontal="center" vertical="center"/>
    </xf>
    <xf numFmtId="165" fontId="32" fillId="24" borderId="0" xfId="49" applyNumberFormat="1" applyFont="1" applyFill="1" applyBorder="1" applyAlignment="1">
      <alignment horizontal="center" vertical="center"/>
    </xf>
    <xf numFmtId="0" fontId="37" fillId="26" borderId="15" xfId="49" applyFont="1" applyFill="1" applyBorder="1" applyAlignment="1">
      <alignment horizontal="left" vertical="center"/>
    </xf>
    <xf numFmtId="0" fontId="37" fillId="24" borderId="0" xfId="49" applyFont="1" applyFill="1" applyBorder="1" applyAlignment="1">
      <alignment horizontal="left" vertical="center"/>
    </xf>
    <xf numFmtId="0" fontId="10" fillId="0" borderId="0" xfId="49"/>
    <xf numFmtId="0" fontId="33" fillId="0" borderId="0" xfId="49" applyFont="1" applyAlignment="1" applyProtection="1">
      <alignment horizontal="left"/>
    </xf>
    <xf numFmtId="165" fontId="32" fillId="0" borderId="0" xfId="49" applyNumberFormat="1" applyFont="1" applyAlignment="1" applyProtection="1">
      <alignment horizontal="right"/>
    </xf>
    <xf numFmtId="165" fontId="32" fillId="0" borderId="0" xfId="49" applyNumberFormat="1" applyFont="1" applyProtection="1"/>
    <xf numFmtId="0" fontId="33" fillId="0" borderId="0" xfId="0" applyFont="1" applyAlignment="1" applyProtection="1">
      <alignment horizontal="left"/>
    </xf>
    <xf numFmtId="165" fontId="32" fillId="0" borderId="0" xfId="0" applyNumberFormat="1" applyFont="1" applyAlignment="1" applyProtection="1">
      <alignment horizontal="right"/>
    </xf>
    <xf numFmtId="165" fontId="32" fillId="0" borderId="0" xfId="0" applyNumberFormat="1" applyFont="1" applyProtection="1"/>
    <xf numFmtId="0" fontId="33" fillId="0" borderId="0" xfId="0" applyFont="1" applyProtection="1"/>
    <xf numFmtId="3" fontId="32" fillId="0" borderId="0" xfId="0" applyNumberFormat="1" applyFont="1" applyProtection="1"/>
    <xf numFmtId="0" fontId="32" fillId="0" borderId="0" xfId="0" applyFont="1" applyBorder="1" applyAlignment="1" applyProtection="1"/>
    <xf numFmtId="3" fontId="32" fillId="0" borderId="0" xfId="39" applyNumberFormat="1" applyFont="1" applyBorder="1" applyAlignment="1" applyProtection="1">
      <alignment horizontal="center"/>
    </xf>
    <xf numFmtId="165" fontId="32" fillId="0" borderId="0" xfId="39" applyNumberFormat="1" applyFont="1" applyBorder="1" applyAlignment="1" applyProtection="1">
      <alignment horizontal="center"/>
    </xf>
    <xf numFmtId="0" fontId="32" fillId="0" borderId="0" xfId="0" applyFont="1" applyProtection="1"/>
    <xf numFmtId="0" fontId="32" fillId="0" borderId="0" xfId="0" applyFont="1" applyAlignment="1" applyProtection="1">
      <alignment horizontal="left"/>
    </xf>
    <xf numFmtId="3" fontId="37" fillId="0" borderId="0" xfId="49" applyNumberFormat="1" applyFont="1" applyAlignment="1">
      <alignment vertical="center"/>
    </xf>
    <xf numFmtId="165" fontId="37" fillId="0" borderId="0" xfId="49" applyNumberFormat="1" applyFont="1" applyAlignment="1">
      <alignment horizontal="right" vertical="center"/>
    </xf>
    <xf numFmtId="0" fontId="32" fillId="0" borderId="10" xfId="49" applyFont="1" applyBorder="1" applyAlignment="1">
      <alignment horizontal="right" indent="1"/>
    </xf>
    <xf numFmtId="0" fontId="32" fillId="0" borderId="0" xfId="49" applyFont="1" applyAlignment="1">
      <alignment horizontal="right" indent="1"/>
    </xf>
    <xf numFmtId="0" fontId="32" fillId="0" borderId="0" xfId="0" applyFont="1" applyAlignment="1" applyProtection="1">
      <alignment horizontal="left" wrapText="1"/>
    </xf>
    <xf numFmtId="3" fontId="32" fillId="0" borderId="0" xfId="38" applyNumberFormat="1" applyFont="1" applyProtection="1"/>
    <xf numFmtId="165" fontId="32" fillId="0" borderId="0" xfId="38" applyNumberFormat="1" applyFont="1" applyAlignment="1" applyProtection="1">
      <alignment horizontal="right"/>
    </xf>
    <xf numFmtId="165" fontId="32" fillId="0" borderId="0" xfId="38" applyNumberFormat="1" applyFont="1" applyProtection="1"/>
    <xf numFmtId="0" fontId="32" fillId="0" borderId="0" xfId="40" applyFont="1" applyBorder="1" applyAlignment="1" applyProtection="1"/>
    <xf numFmtId="3" fontId="32" fillId="0" borderId="0" xfId="39" applyNumberFormat="1" applyFont="1" applyBorder="1" applyProtection="1"/>
    <xf numFmtId="165" fontId="32" fillId="0" borderId="0" xfId="39" applyNumberFormat="1" applyFont="1" applyBorder="1" applyProtection="1"/>
    <xf numFmtId="165" fontId="32" fillId="0" borderId="0" xfId="38" applyNumberFormat="1" applyFont="1" applyAlignment="1" applyProtection="1">
      <alignment horizontal="left"/>
    </xf>
    <xf numFmtId="0" fontId="32" fillId="0" borderId="0" xfId="38" applyFont="1" applyFill="1" applyProtection="1"/>
    <xf numFmtId="0" fontId="32" fillId="0" borderId="0" xfId="47" applyFont="1" applyAlignment="1" applyProtection="1"/>
    <xf numFmtId="0" fontId="32" fillId="0" borderId="0" xfId="0" applyFont="1" applyFill="1" applyAlignment="1">
      <alignment horizontal="left" indent="1"/>
    </xf>
    <xf numFmtId="0" fontId="32" fillId="0" borderId="0" xfId="0" applyFont="1" applyFill="1" applyAlignment="1"/>
    <xf numFmtId="0" fontId="32" fillId="0" borderId="0" xfId="0" applyFont="1" applyAlignment="1"/>
    <xf numFmtId="0" fontId="55" fillId="0" borderId="0" xfId="0" applyFont="1"/>
    <xf numFmtId="0" fontId="36" fillId="24" borderId="11" xfId="0" applyFont="1" applyFill="1" applyBorder="1" applyAlignment="1">
      <alignment horizontal="center"/>
    </xf>
    <xf numFmtId="0" fontId="46" fillId="0" borderId="0" xfId="0" applyNumberFormat="1" applyFont="1" applyBorder="1" applyAlignment="1"/>
    <xf numFmtId="0" fontId="0" fillId="0" borderId="0" xfId="0" quotePrefix="1"/>
    <xf numFmtId="0" fontId="0" fillId="0" borderId="0" xfId="0" applyAlignment="1">
      <alignment horizontal="left"/>
    </xf>
    <xf numFmtId="0" fontId="0" fillId="0" borderId="0" xfId="0" applyFill="1"/>
    <xf numFmtId="0" fontId="32" fillId="0" borderId="20" xfId="0" applyNumberFormat="1" applyFont="1" applyBorder="1" applyAlignment="1">
      <alignment horizontal="left" indent="2"/>
    </xf>
    <xf numFmtId="3" fontId="36" fillId="0" borderId="20" xfId="0" applyNumberFormat="1" applyFont="1" applyFill="1" applyBorder="1" applyAlignment="1">
      <alignment horizontal="center"/>
    </xf>
    <xf numFmtId="0" fontId="36" fillId="0" borderId="19" xfId="0" applyFont="1" applyBorder="1" applyAlignment="1">
      <alignment horizontal="center" vertical="center" wrapText="1"/>
    </xf>
    <xf numFmtId="0" fontId="39" fillId="0" borderId="19" xfId="0" applyFont="1" applyBorder="1"/>
    <xf numFmtId="165" fontId="37" fillId="0" borderId="19" xfId="0" applyNumberFormat="1" applyFont="1" applyBorder="1" applyAlignment="1">
      <alignment horizontal="center"/>
    </xf>
    <xf numFmtId="165" fontId="39" fillId="0" borderId="19" xfId="0" applyNumberFormat="1" applyFont="1" applyBorder="1"/>
    <xf numFmtId="0" fontId="34" fillId="0" borderId="21" xfId="0" applyFont="1" applyBorder="1"/>
    <xf numFmtId="3" fontId="32" fillId="0" borderId="19" xfId="0" applyNumberFormat="1" applyFont="1" applyFill="1" applyBorder="1" applyAlignment="1">
      <alignment horizontal="center"/>
    </xf>
    <xf numFmtId="0" fontId="32" fillId="0" borderId="19" xfId="0" applyFont="1" applyBorder="1" applyAlignment="1">
      <alignment vertical="center" wrapText="1"/>
    </xf>
    <xf numFmtId="165" fontId="32" fillId="0" borderId="19" xfId="0" applyNumberFormat="1" applyFont="1" applyFill="1" applyBorder="1" applyAlignment="1">
      <alignment horizontal="center"/>
    </xf>
    <xf numFmtId="165" fontId="32" fillId="0" borderId="19" xfId="0" applyNumberFormat="1" applyFont="1" applyBorder="1"/>
    <xf numFmtId="165" fontId="32" fillId="0" borderId="0" xfId="0" applyNumberFormat="1" applyFont="1" applyBorder="1" applyAlignment="1">
      <alignment horizontal="center"/>
    </xf>
    <xf numFmtId="165" fontId="32" fillId="0" borderId="19" xfId="0" applyNumberFormat="1" applyFont="1" applyBorder="1" applyAlignment="1">
      <alignment horizontal="center"/>
    </xf>
    <xf numFmtId="0" fontId="56" fillId="0" borderId="0" xfId="49" applyFont="1" applyAlignment="1"/>
    <xf numFmtId="0" fontId="32" fillId="24" borderId="0" xfId="0" applyFont="1" applyFill="1" applyBorder="1" applyAlignment="1">
      <alignment horizontal="center"/>
    </xf>
    <xf numFmtId="0" fontId="32" fillId="24" borderId="12" xfId="0" applyFont="1" applyFill="1" applyBorder="1" applyAlignment="1">
      <alignment horizontal="center" vertical="center" wrapText="1"/>
    </xf>
    <xf numFmtId="1" fontId="32" fillId="24" borderId="12" xfId="0" applyNumberFormat="1" applyFont="1" applyFill="1" applyBorder="1" applyAlignment="1">
      <alignment horizontal="center" vertical="center" wrapText="1"/>
    </xf>
    <xf numFmtId="1" fontId="32" fillId="24" borderId="11" xfId="0" applyNumberFormat="1" applyFont="1" applyFill="1" applyBorder="1" applyAlignment="1">
      <alignment horizontal="center" vertical="center" wrapText="1"/>
    </xf>
    <xf numFmtId="0" fontId="32" fillId="24" borderId="26" xfId="49" applyFont="1" applyFill="1" applyBorder="1" applyAlignment="1">
      <alignment horizontal="center" vertical="center" wrapText="1"/>
    </xf>
    <xf numFmtId="1" fontId="32" fillId="24" borderId="12" xfId="49" applyNumberFormat="1" applyFont="1" applyFill="1" applyBorder="1" applyAlignment="1">
      <alignment horizontal="center" vertical="center" wrapText="1"/>
    </xf>
    <xf numFmtId="166" fontId="32" fillId="24" borderId="0" xfId="0" applyNumberFormat="1" applyFont="1" applyFill="1" applyAlignment="1">
      <alignment horizontal="center"/>
    </xf>
    <xf numFmtId="166" fontId="32" fillId="24" borderId="0" xfId="0" applyNumberFormat="1" applyFont="1" applyFill="1" applyBorder="1" applyAlignment="1">
      <alignment horizontal="center"/>
    </xf>
    <xf numFmtId="166" fontId="32" fillId="24" borderId="11" xfId="0" applyNumberFormat="1" applyFont="1" applyFill="1" applyBorder="1" applyAlignment="1">
      <alignment horizontal="center"/>
    </xf>
    <xf numFmtId="3" fontId="32" fillId="24" borderId="11" xfId="0" applyNumberFormat="1" applyFont="1" applyFill="1" applyBorder="1" applyAlignment="1">
      <alignment horizontal="center"/>
    </xf>
    <xf numFmtId="0" fontId="32" fillId="24" borderId="25" xfId="0" applyFont="1" applyFill="1" applyBorder="1"/>
    <xf numFmtId="3" fontId="32" fillId="24" borderId="0" xfId="0" applyNumberFormat="1" applyFont="1" applyFill="1" applyBorder="1" applyAlignment="1">
      <alignment horizontal="center"/>
    </xf>
    <xf numFmtId="0" fontId="46" fillId="0" borderId="0" xfId="0" applyNumberFormat="1" applyFont="1" applyFill="1" applyBorder="1" applyAlignment="1"/>
    <xf numFmtId="0" fontId="10" fillId="28" borderId="0" xfId="0" applyFont="1" applyFill="1"/>
    <xf numFmtId="0" fontId="33" fillId="0" borderId="0" xfId="49" applyFont="1" applyAlignment="1">
      <alignment horizontal="left"/>
    </xf>
    <xf numFmtId="0" fontId="33" fillId="0" borderId="0" xfId="49" applyFont="1" applyAlignment="1">
      <alignment horizontal="left" wrapText="1"/>
    </xf>
    <xf numFmtId="0" fontId="32" fillId="0" borderId="0" xfId="47" applyFont="1" applyAlignment="1" applyProtection="1">
      <alignment horizontal="left"/>
    </xf>
    <xf numFmtId="0" fontId="32" fillId="0" borderId="11" xfId="0" applyFont="1" applyBorder="1" applyAlignment="1">
      <alignment horizontal="center" vertical="center" wrapText="1"/>
    </xf>
    <xf numFmtId="0" fontId="10" fillId="0" borderId="0" xfId="0" applyFont="1" applyFill="1"/>
    <xf numFmtId="0" fontId="32" fillId="0" borderId="11" xfId="49" applyFont="1" applyFill="1" applyBorder="1" applyAlignment="1" applyProtection="1">
      <alignment vertical="center"/>
      <protection hidden="1"/>
    </xf>
    <xf numFmtId="166" fontId="32" fillId="0" borderId="28" xfId="49" applyNumberFormat="1" applyFont="1" applyFill="1" applyBorder="1" applyAlignment="1" applyProtection="1">
      <alignment horizontal="right"/>
      <protection locked="0" hidden="1"/>
    </xf>
    <xf numFmtId="0" fontId="32" fillId="0" borderId="0" xfId="49" applyFont="1" applyBorder="1" applyAlignment="1">
      <alignment horizontal="center" vertical="center" wrapText="1"/>
    </xf>
    <xf numFmtId="0" fontId="44" fillId="24" borderId="0" xfId="46" applyFont="1" applyFill="1" applyBorder="1" applyAlignment="1">
      <alignment horizontal="right"/>
    </xf>
    <xf numFmtId="0" fontId="32" fillId="0" borderId="11" xfId="0" applyFont="1" applyBorder="1" applyAlignment="1">
      <alignment horizontal="right" indent="1"/>
    </xf>
    <xf numFmtId="0" fontId="33" fillId="0" borderId="0" xfId="49" applyFont="1" applyFill="1" applyBorder="1" applyAlignment="1" applyProtection="1">
      <alignment horizontal="right"/>
      <protection hidden="1"/>
    </xf>
    <xf numFmtId="0" fontId="34" fillId="0" borderId="0" xfId="49" applyFont="1" applyFill="1" applyBorder="1" applyAlignment="1" applyProtection="1">
      <alignment horizontal="center"/>
      <protection locked="0"/>
    </xf>
    <xf numFmtId="0" fontId="0" fillId="29" borderId="0" xfId="0" applyFill="1"/>
    <xf numFmtId="0" fontId="10" fillId="29" borderId="0" xfId="0" applyFont="1" applyFill="1"/>
    <xf numFmtId="0" fontId="32" fillId="29" borderId="0" xfId="0" applyFont="1" applyFill="1" applyAlignment="1"/>
    <xf numFmtId="0" fontId="32" fillId="0" borderId="11" xfId="0" applyFont="1" applyBorder="1" applyAlignment="1" applyProtection="1">
      <alignment horizontal="center" vertical="center" wrapText="1"/>
    </xf>
    <xf numFmtId="3" fontId="32" fillId="0" borderId="11" xfId="0" applyNumberFormat="1" applyFont="1" applyBorder="1" applyAlignment="1" applyProtection="1">
      <alignment horizontal="center" vertical="center" wrapText="1"/>
    </xf>
    <xf numFmtId="165" fontId="32" fillId="0" borderId="11" xfId="0" applyNumberFormat="1" applyFont="1" applyBorder="1" applyAlignment="1" applyProtection="1">
      <alignment horizontal="center" vertical="center" wrapText="1"/>
    </xf>
    <xf numFmtId="0" fontId="58" fillId="0" borderId="0" xfId="0" applyFont="1"/>
    <xf numFmtId="0" fontId="0" fillId="0" borderId="0" xfId="0" applyBorder="1"/>
    <xf numFmtId="0" fontId="10" fillId="0" borderId="0" xfId="0" applyFont="1" applyFill="1" applyBorder="1"/>
    <xf numFmtId="0" fontId="0" fillId="0" borderId="0" xfId="0" applyFill="1" applyBorder="1"/>
    <xf numFmtId="165" fontId="10" fillId="0" borderId="0" xfId="0" quotePrefix="1" applyNumberFormat="1" applyFont="1" applyAlignment="1">
      <alignment horizontal="left"/>
    </xf>
    <xf numFmtId="1" fontId="0" fillId="29" borderId="0" xfId="0" applyNumberFormat="1" applyFill="1" applyAlignment="1">
      <alignment horizontal="right"/>
    </xf>
    <xf numFmtId="0" fontId="32" fillId="29" borderId="0" xfId="0" applyFont="1" applyFill="1" applyBorder="1" applyAlignment="1"/>
    <xf numFmtId="0" fontId="44" fillId="0" borderId="0" xfId="0" applyFont="1" applyFill="1" applyAlignment="1">
      <alignment horizontal="left" indent="2"/>
    </xf>
    <xf numFmtId="0" fontId="32" fillId="0" borderId="0" xfId="0" applyFont="1" applyFill="1" applyAlignment="1">
      <alignment horizontal="left" indent="2"/>
    </xf>
    <xf numFmtId="0" fontId="32" fillId="0" borderId="0" xfId="40" applyFont="1" applyFill="1" applyAlignment="1">
      <protection locked="0"/>
    </xf>
    <xf numFmtId="0" fontId="37" fillId="0" borderId="0" xfId="0" applyFont="1" applyFill="1" applyAlignment="1"/>
    <xf numFmtId="1" fontId="0" fillId="0" borderId="0" xfId="0" applyNumberFormat="1" applyFill="1"/>
    <xf numFmtId="0" fontId="34" fillId="29" borderId="0" xfId="49" applyFont="1" applyFill="1" applyAlignment="1"/>
    <xf numFmtId="0" fontId="34" fillId="29" borderId="0" xfId="49" applyFont="1" applyFill="1" applyAlignment="1">
      <alignment horizontal="right"/>
    </xf>
    <xf numFmtId="0" fontId="34" fillId="29" borderId="0" xfId="49" applyFont="1" applyFill="1" applyAlignment="1">
      <alignment horizontal="left" wrapText="1" indent="1"/>
    </xf>
    <xf numFmtId="0" fontId="34" fillId="29" borderId="0" xfId="49" applyFont="1" applyFill="1" applyAlignment="1">
      <alignment horizontal="left" indent="1"/>
    </xf>
    <xf numFmtId="0" fontId="52" fillId="29" borderId="0" xfId="49" applyFont="1" applyFill="1" applyAlignment="1">
      <alignment horizontal="left" indent="2"/>
    </xf>
    <xf numFmtId="0" fontId="52" fillId="29" borderId="0" xfId="49" applyFont="1" applyFill="1" applyAlignment="1">
      <alignment horizontal="left" wrapText="1" indent="2"/>
    </xf>
    <xf numFmtId="0" fontId="33" fillId="29" borderId="0" xfId="49" applyFont="1" applyFill="1" applyAlignment="1"/>
    <xf numFmtId="0" fontId="34" fillId="29" borderId="0" xfId="40" applyFont="1" applyFill="1" applyAlignment="1">
      <alignment horizontal="left" wrapText="1"/>
      <protection locked="0"/>
    </xf>
    <xf numFmtId="0" fontId="33" fillId="29" borderId="0" xfId="49" applyFont="1" applyFill="1" applyAlignment="1">
      <alignment wrapText="1"/>
    </xf>
    <xf numFmtId="3" fontId="32" fillId="0" borderId="0" xfId="0" applyNumberFormat="1" applyFont="1" applyBorder="1" applyAlignment="1" applyProtection="1"/>
    <xf numFmtId="0" fontId="32" fillId="0" borderId="11" xfId="0" applyFont="1" applyBorder="1" applyAlignment="1">
      <alignment horizontal="center" vertical="center" wrapText="1"/>
    </xf>
    <xf numFmtId="0" fontId="32" fillId="0" borderId="0" xfId="0" applyFont="1" applyBorder="1" applyAlignment="1">
      <alignment horizontal="center"/>
    </xf>
    <xf numFmtId="0" fontId="37" fillId="0" borderId="0" xfId="0" applyFont="1" applyFill="1" applyBorder="1" applyAlignment="1">
      <alignment vertical="center" wrapText="1"/>
    </xf>
    <xf numFmtId="0" fontId="37" fillId="0" borderId="0" xfId="0" applyFont="1" applyBorder="1" applyAlignment="1">
      <alignment vertical="center" wrapText="1"/>
    </xf>
    <xf numFmtId="3" fontId="32" fillId="0" borderId="0" xfId="49" applyNumberFormat="1" applyFont="1" applyFill="1" applyAlignment="1" applyProtection="1">
      <alignment horizontal="center"/>
      <protection hidden="1"/>
    </xf>
    <xf numFmtId="3" fontId="36" fillId="0" borderId="0" xfId="0" applyNumberFormat="1" applyFont="1" applyFill="1" applyAlignment="1">
      <alignment horizontal="center"/>
    </xf>
    <xf numFmtId="166" fontId="32" fillId="0" borderId="0" xfId="49" applyNumberFormat="1" applyFont="1" applyFill="1" applyAlignment="1" applyProtection="1">
      <alignment horizontal="center"/>
      <protection hidden="1"/>
    </xf>
    <xf numFmtId="0" fontId="36" fillId="0" borderId="11" xfId="0" applyFont="1" applyBorder="1" applyAlignment="1">
      <alignment horizontal="center"/>
    </xf>
    <xf numFmtId="3" fontId="36" fillId="0" borderId="11" xfId="0" applyNumberFormat="1" applyFont="1" applyBorder="1" applyAlignment="1">
      <alignment horizontal="center"/>
    </xf>
    <xf numFmtId="0" fontId="32" fillId="0" borderId="13" xfId="49" applyFont="1" applyFill="1" applyBorder="1" applyAlignment="1" applyProtection="1">
      <alignment vertical="center"/>
      <protection hidden="1"/>
    </xf>
    <xf numFmtId="1" fontId="33" fillId="24" borderId="0" xfId="49" applyNumberFormat="1" applyFont="1" applyFill="1" applyAlignment="1"/>
    <xf numFmtId="0" fontId="36" fillId="0" borderId="0" xfId="0" applyFont="1" applyBorder="1" applyAlignment="1">
      <alignment vertical="top"/>
    </xf>
    <xf numFmtId="0" fontId="36" fillId="0" borderId="0" xfId="0" applyFont="1" applyAlignment="1"/>
    <xf numFmtId="0" fontId="32" fillId="0" borderId="11" xfId="49" applyFont="1" applyBorder="1" applyAlignment="1">
      <alignment horizontal="center" vertical="center" wrapText="1"/>
    </xf>
    <xf numFmtId="0" fontId="33" fillId="0" borderId="0" xfId="0" applyFont="1" applyAlignment="1" applyProtection="1">
      <alignment vertical="top"/>
    </xf>
    <xf numFmtId="0" fontId="32" fillId="0" borderId="0" xfId="0" applyFont="1" applyAlignment="1" applyProtection="1">
      <alignment horizontal="left" wrapText="1"/>
    </xf>
    <xf numFmtId="0" fontId="32" fillId="0" borderId="0" xfId="0" applyFont="1" applyAlignment="1"/>
    <xf numFmtId="0" fontId="34" fillId="0" borderId="0" xfId="0" applyFont="1" applyFill="1"/>
    <xf numFmtId="0" fontId="32" fillId="0" borderId="0" xfId="0" applyNumberFormat="1" applyFont="1" applyFill="1" applyBorder="1" applyAlignment="1">
      <alignment horizontal="left" indent="2"/>
    </xf>
    <xf numFmtId="0" fontId="33" fillId="0" borderId="12" xfId="49" applyFont="1" applyFill="1" applyBorder="1" applyAlignment="1" applyProtection="1">
      <protection hidden="1"/>
    </xf>
    <xf numFmtId="0" fontId="32" fillId="0" borderId="11" xfId="49" applyFont="1" applyFill="1" applyBorder="1" applyAlignment="1" applyProtection="1">
      <alignment horizontal="center"/>
      <protection locked="0"/>
    </xf>
    <xf numFmtId="0" fontId="37" fillId="0" borderId="0" xfId="49" applyNumberFormat="1" applyFont="1" applyAlignment="1" applyProtection="1">
      <alignment vertical="center"/>
      <protection locked="0" hidden="1"/>
    </xf>
    <xf numFmtId="0" fontId="34" fillId="0" borderId="11" xfId="49" applyFont="1" applyFill="1" applyBorder="1" applyAlignment="1" applyProtection="1">
      <alignment horizontal="center"/>
      <protection locked="0"/>
    </xf>
    <xf numFmtId="3" fontId="32" fillId="0" borderId="0" xfId="0" applyNumberFormat="1" applyFont="1" applyFill="1" applyBorder="1" applyAlignment="1" applyProtection="1"/>
    <xf numFmtId="166" fontId="32" fillId="0" borderId="11" xfId="49" applyNumberFormat="1" applyFont="1" applyFill="1" applyBorder="1" applyAlignment="1" applyProtection="1">
      <alignment horizontal="right"/>
      <protection hidden="1"/>
    </xf>
    <xf numFmtId="0" fontId="32" fillId="0" borderId="0" xfId="0" applyFont="1" applyBorder="1" applyAlignment="1">
      <alignment vertical="top"/>
    </xf>
    <xf numFmtId="0" fontId="32" fillId="0" borderId="11" xfId="49" applyFont="1" applyBorder="1" applyAlignment="1">
      <alignment horizontal="center" vertical="center" wrapText="1"/>
    </xf>
    <xf numFmtId="0" fontId="39" fillId="0" borderId="0" xfId="0" applyFont="1" applyAlignment="1">
      <alignment vertical="top"/>
    </xf>
    <xf numFmtId="0" fontId="33" fillId="0" borderId="0" xfId="49" applyFont="1" applyAlignment="1">
      <alignment horizontal="left"/>
    </xf>
    <xf numFmtId="0" fontId="32" fillId="0" borderId="0" xfId="49" applyFont="1" applyAlignment="1">
      <alignment horizontal="left" wrapText="1"/>
    </xf>
    <xf numFmtId="0" fontId="32" fillId="0" borderId="0" xfId="40" applyFont="1" applyBorder="1" applyAlignment="1">
      <alignment horizontal="center" vertical="center" wrapText="1"/>
      <protection locked="0"/>
    </xf>
    <xf numFmtId="0" fontId="32" fillId="0" borderId="0" xfId="0" applyFont="1" applyAlignment="1" applyProtection="1">
      <alignment horizontal="left" wrapText="1"/>
    </xf>
    <xf numFmtId="0" fontId="32" fillId="0" borderId="0" xfId="40" applyFont="1" applyBorder="1" applyAlignment="1" applyProtection="1"/>
    <xf numFmtId="0" fontId="32" fillId="0" borderId="29" xfId="49" applyFont="1" applyFill="1" applyBorder="1" applyAlignment="1" applyProtection="1">
      <alignment vertical="center"/>
    </xf>
    <xf numFmtId="166" fontId="32" fillId="0" borderId="29" xfId="49" applyNumberFormat="1" applyFont="1" applyFill="1" applyBorder="1" applyAlignment="1" applyProtection="1">
      <alignment horizontal="right"/>
      <protection locked="0" hidden="1"/>
    </xf>
    <xf numFmtId="0" fontId="33" fillId="0" borderId="0" xfId="0" applyFont="1" applyAlignment="1" applyProtection="1">
      <alignment vertical="top" wrapText="1"/>
    </xf>
    <xf numFmtId="0" fontId="33" fillId="0" borderId="0" xfId="0" applyFont="1" applyAlignment="1" applyProtection="1">
      <alignment wrapText="1"/>
    </xf>
    <xf numFmtId="0" fontId="33" fillId="0" borderId="0" xfId="0" applyFont="1" applyAlignment="1" applyProtection="1"/>
    <xf numFmtId="0" fontId="32" fillId="0" borderId="0" xfId="49" applyFont="1" applyFill="1" applyBorder="1" applyAlignment="1" applyProtection="1">
      <alignment horizontal="center"/>
      <protection locked="0"/>
    </xf>
    <xf numFmtId="0" fontId="32" fillId="0" borderId="0" xfId="49" applyFont="1" applyBorder="1" applyAlignment="1">
      <alignment horizontal="right"/>
    </xf>
    <xf numFmtId="0" fontId="33" fillId="30" borderId="30" xfId="49" applyFont="1" applyFill="1" applyBorder="1" applyAlignment="1" applyProtection="1">
      <protection hidden="1"/>
    </xf>
    <xf numFmtId="0" fontId="33" fillId="30" borderId="28" xfId="49" applyFont="1" applyFill="1" applyBorder="1" applyAlignment="1" applyProtection="1">
      <protection hidden="1"/>
    </xf>
    <xf numFmtId="0" fontId="33" fillId="30" borderId="31" xfId="49" applyFont="1" applyFill="1" applyBorder="1" applyAlignment="1" applyProtection="1">
      <protection hidden="1"/>
    </xf>
    <xf numFmtId="0" fontId="33" fillId="30" borderId="31" xfId="49" applyFont="1" applyFill="1" applyBorder="1" applyAlignment="1" applyProtection="1">
      <alignment horizontal="center"/>
      <protection hidden="1"/>
    </xf>
    <xf numFmtId="0" fontId="34" fillId="0" borderId="18" xfId="49" applyFont="1" applyFill="1" applyBorder="1" applyAlignment="1" applyProtection="1">
      <alignment horizontal="center"/>
      <protection locked="0"/>
    </xf>
    <xf numFmtId="0" fontId="33" fillId="0" borderId="32" xfId="49" applyFont="1" applyFill="1" applyBorder="1" applyAlignment="1" applyProtection="1">
      <alignment horizontal="right"/>
      <protection locked="0"/>
    </xf>
    <xf numFmtId="165" fontId="0" fillId="0" borderId="0" xfId="0" applyNumberFormat="1" applyFill="1" applyAlignment="1">
      <alignment horizontal="right"/>
    </xf>
    <xf numFmtId="0" fontId="0" fillId="0" borderId="0" xfId="0" quotePrefix="1" applyFill="1"/>
    <xf numFmtId="165" fontId="32" fillId="0" borderId="12" xfId="49" applyNumberFormat="1" applyFont="1" applyBorder="1" applyAlignment="1">
      <alignment horizontal="right"/>
    </xf>
    <xf numFmtId="0" fontId="32" fillId="0" borderId="28" xfId="49" applyFont="1" applyBorder="1"/>
    <xf numFmtId="165" fontId="34" fillId="0" borderId="0" xfId="49" applyNumberFormat="1" applyFont="1"/>
    <xf numFmtId="3" fontId="34" fillId="0" borderId="0" xfId="49" applyNumberFormat="1" applyFont="1"/>
    <xf numFmtId="0" fontId="44" fillId="24" borderId="0" xfId="46" applyFont="1" applyFill="1" applyAlignment="1">
      <alignment horizontal="right" vertical="top"/>
    </xf>
    <xf numFmtId="0" fontId="37" fillId="0" borderId="0" xfId="0" applyFont="1" applyBorder="1" applyAlignment="1">
      <alignment horizontal="left" vertical="center" wrapText="1"/>
    </xf>
    <xf numFmtId="0" fontId="37" fillId="0" borderId="0" xfId="0" applyFont="1" applyFill="1" applyBorder="1" applyAlignment="1">
      <alignment horizontal="left" vertical="center" wrapText="1"/>
    </xf>
    <xf numFmtId="0" fontId="32" fillId="0" borderId="12" xfId="49" applyFont="1" applyBorder="1" applyAlignment="1">
      <alignment horizontal="center" vertical="center" wrapText="1"/>
    </xf>
    <xf numFmtId="0" fontId="32" fillId="0" borderId="12" xfId="49" applyFont="1" applyBorder="1" applyAlignment="1">
      <alignment horizontal="center" vertical="center" wrapText="1"/>
    </xf>
    <xf numFmtId="0" fontId="0" fillId="0" borderId="0" xfId="0" applyAlignment="1">
      <alignment vertical="center" wrapText="1"/>
    </xf>
    <xf numFmtId="0" fontId="32" fillId="24" borderId="11" xfId="0" applyFont="1" applyFill="1" applyBorder="1" applyAlignment="1">
      <alignment horizontal="center"/>
    </xf>
    <xf numFmtId="0" fontId="32" fillId="0" borderId="11" xfId="0" applyFont="1" applyBorder="1" applyAlignment="1">
      <alignment horizontal="center" vertical="center" wrapText="1"/>
    </xf>
    <xf numFmtId="0" fontId="37" fillId="0" borderId="20" xfId="0" applyNumberFormat="1" applyFont="1" applyBorder="1" applyAlignment="1">
      <alignment horizontal="left" indent="2"/>
    </xf>
    <xf numFmtId="3" fontId="37" fillId="0" borderId="20" xfId="0" applyNumberFormat="1" applyFont="1" applyFill="1" applyBorder="1" applyAlignment="1">
      <alignment horizontal="center"/>
    </xf>
    <xf numFmtId="0" fontId="32" fillId="24" borderId="11" xfId="0" applyFont="1" applyFill="1" applyBorder="1" applyAlignment="1">
      <alignment horizontal="center" vertical="center"/>
    </xf>
    <xf numFmtId="165" fontId="32" fillId="24" borderId="11" xfId="0" applyNumberFormat="1" applyFont="1" applyFill="1" applyBorder="1" applyAlignment="1">
      <alignment horizontal="center" vertical="center"/>
    </xf>
    <xf numFmtId="0" fontId="32" fillId="28" borderId="0" xfId="49" applyFont="1" applyFill="1" applyBorder="1" applyAlignment="1">
      <alignment wrapText="1"/>
    </xf>
    <xf numFmtId="166" fontId="32" fillId="0" borderId="0" xfId="49" applyNumberFormat="1" applyFont="1" applyFill="1" applyBorder="1" applyAlignment="1" applyProtection="1">
      <alignment horizontal="right"/>
      <protection hidden="1"/>
    </xf>
    <xf numFmtId="0" fontId="10" fillId="0" borderId="0" xfId="0" applyFont="1" applyProtection="1"/>
    <xf numFmtId="2" fontId="51" fillId="28" borderId="0" xfId="49" applyNumberFormat="1" applyFont="1" applyFill="1" applyBorder="1" applyAlignment="1" applyProtection="1">
      <alignment horizontal="center"/>
      <protection locked="0"/>
    </xf>
    <xf numFmtId="0" fontId="34" fillId="0" borderId="17" xfId="49" applyFont="1" applyFill="1" applyBorder="1" applyAlignment="1" applyProtection="1">
      <alignment horizontal="center"/>
      <protection locked="0"/>
    </xf>
    <xf numFmtId="3" fontId="32" fillId="0" borderId="0" xfId="0" applyNumberFormat="1" applyFont="1" applyBorder="1" applyAlignment="1">
      <alignment horizontal="center"/>
    </xf>
    <xf numFmtId="165" fontId="32" fillId="0" borderId="0" xfId="49" applyNumberFormat="1" applyFont="1" applyBorder="1" applyAlignment="1">
      <alignment horizontal="right"/>
    </xf>
    <xf numFmtId="0" fontId="32" fillId="24" borderId="0" xfId="49" applyFont="1" applyFill="1" applyBorder="1" applyAlignment="1">
      <alignment wrapText="1"/>
    </xf>
    <xf numFmtId="0" fontId="32" fillId="0" borderId="0" xfId="0" applyFont="1" applyBorder="1" applyAlignment="1">
      <alignment horizontal="right" indent="1"/>
    </xf>
    <xf numFmtId="165" fontId="10" fillId="29" borderId="0" xfId="0" applyNumberFormat="1" applyFont="1" applyFill="1" applyAlignment="1">
      <alignment horizontal="right"/>
    </xf>
    <xf numFmtId="0" fontId="36" fillId="0" borderId="17" xfId="0" applyFont="1" applyBorder="1" applyProtection="1">
      <protection locked="0"/>
    </xf>
    <xf numFmtId="3" fontId="36" fillId="0" borderId="11" xfId="39" applyNumberFormat="1" applyFont="1" applyFill="1" applyBorder="1" applyAlignment="1">
      <alignment horizontal="right"/>
    </xf>
    <xf numFmtId="0" fontId="32" fillId="0" borderId="0" xfId="0" applyFont="1" applyAlignment="1">
      <alignment horizontal="left" wrapText="1" indent="1"/>
    </xf>
    <xf numFmtId="0" fontId="10" fillId="29" borderId="0" xfId="0" applyFont="1" applyFill="1" applyAlignment="1"/>
    <xf numFmtId="0" fontId="10" fillId="29" borderId="0" xfId="0" applyFont="1" applyFill="1" applyAlignment="1">
      <alignment horizontal="left" wrapText="1" indent="1"/>
    </xf>
    <xf numFmtId="0" fontId="10" fillId="29" borderId="0" xfId="0" applyFont="1" applyFill="1" applyAlignment="1">
      <alignment horizontal="left" indent="1"/>
    </xf>
    <xf numFmtId="0" fontId="60" fillId="29" borderId="0" xfId="0" applyFont="1" applyFill="1" applyAlignment="1">
      <alignment horizontal="left" indent="2"/>
    </xf>
    <xf numFmtId="0" fontId="60" fillId="29" borderId="0" xfId="0" applyFont="1" applyFill="1" applyAlignment="1">
      <alignment horizontal="left" wrapText="1" indent="2"/>
    </xf>
    <xf numFmtId="0" fontId="45" fillId="29" borderId="0" xfId="0" applyFont="1" applyFill="1" applyAlignment="1"/>
    <xf numFmtId="0" fontId="10" fillId="29" borderId="0" xfId="40" applyFont="1" applyFill="1" applyAlignment="1">
      <alignment horizontal="left" wrapText="1"/>
      <protection locked="0"/>
    </xf>
    <xf numFmtId="0" fontId="45" fillId="29" borderId="0" xfId="0" applyFont="1" applyFill="1" applyAlignment="1">
      <alignment wrapText="1"/>
    </xf>
    <xf numFmtId="0" fontId="10" fillId="29" borderId="0" xfId="0" applyFont="1" applyFill="1" applyBorder="1" applyAlignment="1"/>
    <xf numFmtId="0" fontId="63" fillId="0" borderId="0" xfId="0" applyFont="1"/>
    <xf numFmtId="0" fontId="32" fillId="0" borderId="0" xfId="40" applyFont="1" applyAlignment="1">
      <protection locked="0"/>
    </xf>
    <xf numFmtId="0" fontId="60" fillId="29" borderId="0" xfId="0" applyFont="1" applyFill="1" applyAlignment="1">
      <alignment wrapText="1"/>
    </xf>
    <xf numFmtId="0" fontId="45" fillId="29" borderId="0" xfId="49" applyFont="1" applyFill="1" applyAlignment="1"/>
    <xf numFmtId="0" fontId="10" fillId="29" borderId="0" xfId="49" applyFont="1" applyFill="1" applyAlignment="1"/>
    <xf numFmtId="0" fontId="10" fillId="29" borderId="0" xfId="49" applyFont="1" applyFill="1" applyAlignment="1">
      <alignment horizontal="left" wrapText="1" indent="1"/>
    </xf>
    <xf numFmtId="0" fontId="10" fillId="29" borderId="0" xfId="49" applyFont="1" applyFill="1" applyAlignment="1">
      <alignment horizontal="left" indent="1"/>
    </xf>
    <xf numFmtId="0" fontId="60" fillId="29" borderId="0" xfId="49" applyFont="1" applyFill="1" applyAlignment="1">
      <alignment horizontal="left" indent="2"/>
    </xf>
    <xf numFmtId="0" fontId="60" fillId="29" borderId="0" xfId="49" applyFont="1" applyFill="1" applyAlignment="1">
      <alignment horizontal="left" wrapText="1" indent="2"/>
    </xf>
    <xf numFmtId="0" fontId="45" fillId="29" borderId="0" xfId="49" applyFont="1" applyFill="1" applyAlignment="1">
      <alignment wrapText="1"/>
    </xf>
    <xf numFmtId="0" fontId="10" fillId="0" borderId="0" xfId="49" applyFont="1"/>
    <xf numFmtId="0" fontId="63" fillId="0" borderId="0" xfId="49" applyFont="1"/>
    <xf numFmtId="0" fontId="57" fillId="0" borderId="0" xfId="49" applyFont="1"/>
    <xf numFmtId="0" fontId="64" fillId="0" borderId="0" xfId="49" applyNumberFormat="1" applyFont="1" applyAlignment="1" applyProtection="1">
      <alignment vertical="center"/>
      <protection locked="0" hidden="1"/>
    </xf>
    <xf numFmtId="0" fontId="32" fillId="0" borderId="33" xfId="49" applyFont="1" applyBorder="1" applyAlignment="1">
      <alignment horizontal="center" vertical="center" wrapText="1"/>
    </xf>
    <xf numFmtId="0" fontId="32" fillId="0" borderId="34" xfId="49" applyFont="1" applyBorder="1" applyAlignment="1">
      <alignment horizontal="center" vertical="center" wrapText="1"/>
    </xf>
    <xf numFmtId="3" fontId="32" fillId="0" borderId="19" xfId="49" applyNumberFormat="1" applyFont="1" applyBorder="1" applyAlignment="1">
      <alignment horizontal="center"/>
    </xf>
    <xf numFmtId="0" fontId="32" fillId="0" borderId="19" xfId="0" applyFont="1" applyBorder="1" applyAlignment="1">
      <alignment horizontal="center"/>
    </xf>
    <xf numFmtId="0" fontId="32" fillId="0" borderId="19" xfId="49" applyFont="1" applyBorder="1" applyAlignment="1">
      <alignment horizontal="center"/>
    </xf>
    <xf numFmtId="165" fontId="39" fillId="0" borderId="0" xfId="0" applyNumberFormat="1" applyFont="1" applyBorder="1"/>
    <xf numFmtId="165" fontId="39" fillId="0" borderId="19" xfId="0" applyNumberFormat="1" applyFont="1" applyBorder="1" applyAlignment="1">
      <alignment horizontal="center"/>
    </xf>
    <xf numFmtId="165" fontId="34" fillId="0" borderId="0" xfId="0" applyNumberFormat="1" applyFont="1" applyBorder="1"/>
    <xf numFmtId="165" fontId="36" fillId="0" borderId="21" xfId="0" applyNumberFormat="1" applyFont="1" applyFill="1" applyBorder="1" applyAlignment="1">
      <alignment horizontal="center"/>
    </xf>
    <xf numFmtId="0" fontId="32" fillId="24" borderId="0" xfId="49" applyFont="1" applyFill="1" applyAlignment="1">
      <alignment horizontal="left" vertical="top" wrapText="1"/>
    </xf>
    <xf numFmtId="165" fontId="32" fillId="28" borderId="0" xfId="49" applyNumberFormat="1" applyFont="1" applyFill="1" applyAlignment="1">
      <alignment vertical="top" wrapText="1"/>
    </xf>
    <xf numFmtId="0" fontId="65" fillId="0" borderId="0" xfId="0" applyFont="1"/>
    <xf numFmtId="0" fontId="32" fillId="24" borderId="0" xfId="0" applyFont="1" applyFill="1" applyAlignment="1">
      <alignment vertical="center" wrapText="1"/>
    </xf>
    <xf numFmtId="0" fontId="33" fillId="0" borderId="0" xfId="49" applyFont="1" applyAlignment="1">
      <alignment vertical="top" wrapText="1"/>
    </xf>
    <xf numFmtId="0" fontId="32" fillId="0" borderId="0" xfId="49" applyFont="1" applyAlignment="1">
      <alignment vertical="center" wrapText="1"/>
    </xf>
    <xf numFmtId="0" fontId="32" fillId="0" borderId="11" xfId="49" applyFont="1" applyBorder="1" applyAlignment="1">
      <alignment horizontal="center" vertical="center" wrapText="1"/>
    </xf>
    <xf numFmtId="0" fontId="32" fillId="0" borderId="35" xfId="49" applyFont="1" applyBorder="1" applyAlignment="1">
      <alignment horizontal="center" vertical="center" wrapText="1"/>
    </xf>
    <xf numFmtId="3" fontId="32" fillId="0" borderId="0" xfId="0" applyNumberFormat="1" applyFont="1" applyFill="1" applyBorder="1" applyAlignment="1">
      <alignment horizontal="center"/>
    </xf>
    <xf numFmtId="0" fontId="39" fillId="0" borderId="0" xfId="0" applyFont="1" applyBorder="1"/>
    <xf numFmtId="0" fontId="36" fillId="0" borderId="24" xfId="0" applyFont="1" applyBorder="1" applyAlignment="1">
      <alignment horizontal="center" vertical="center" wrapText="1"/>
    </xf>
    <xf numFmtId="0" fontId="34" fillId="0" borderId="25" xfId="0" applyFont="1" applyBorder="1"/>
    <xf numFmtId="0" fontId="66" fillId="0" borderId="0" xfId="0" applyFont="1"/>
    <xf numFmtId="0" fontId="67" fillId="0" borderId="0" xfId="0" applyFont="1"/>
    <xf numFmtId="0" fontId="32" fillId="24" borderId="11" xfId="0" applyFont="1" applyFill="1" applyBorder="1" applyAlignment="1">
      <alignment horizontal="center" vertical="center" wrapText="1"/>
    </xf>
    <xf numFmtId="0" fontId="45" fillId="0" borderId="0" xfId="49" applyFont="1" applyFill="1" applyAlignment="1"/>
    <xf numFmtId="0" fontId="45" fillId="0" borderId="0" xfId="0" applyFont="1" applyFill="1"/>
    <xf numFmtId="0" fontId="10" fillId="0" borderId="0" xfId="49" applyFont="1" applyFill="1" applyAlignment="1">
      <alignment horizontal="left"/>
    </xf>
    <xf numFmtId="0" fontId="60" fillId="0" borderId="0" xfId="49" applyFont="1" applyFill="1" applyAlignment="1">
      <alignment horizontal="left"/>
    </xf>
    <xf numFmtId="0" fontId="10" fillId="0" borderId="0" xfId="49" applyFont="1" applyFill="1" applyAlignment="1"/>
    <xf numFmtId="0" fontId="10" fillId="0" borderId="0" xfId="0" applyFont="1" applyFill="1" applyAlignment="1"/>
    <xf numFmtId="0" fontId="0" fillId="0" borderId="36" xfId="0" applyFill="1" applyBorder="1"/>
    <xf numFmtId="0" fontId="10" fillId="29" borderId="37" xfId="0" applyFont="1" applyFill="1" applyBorder="1"/>
    <xf numFmtId="0" fontId="10" fillId="29" borderId="38" xfId="0" applyFont="1" applyFill="1" applyBorder="1"/>
    <xf numFmtId="0" fontId="10" fillId="0" borderId="39" xfId="49" applyFont="1" applyBorder="1" applyAlignment="1" applyProtection="1"/>
    <xf numFmtId="0" fontId="45" fillId="29" borderId="0" xfId="0" applyFont="1" applyFill="1" applyBorder="1"/>
    <xf numFmtId="0" fontId="45" fillId="29" borderId="40" xfId="0" applyFont="1" applyFill="1" applyBorder="1"/>
    <xf numFmtId="0" fontId="10" fillId="29" borderId="0" xfId="0" applyFont="1" applyFill="1" applyBorder="1"/>
    <xf numFmtId="0" fontId="10" fillId="29" borderId="40" xfId="0" applyFont="1" applyFill="1" applyBorder="1"/>
    <xf numFmtId="0" fontId="10" fillId="0" borderId="39" xfId="49" applyFont="1" applyFill="1" applyBorder="1" applyAlignment="1" applyProtection="1">
      <alignment horizontal="left" wrapText="1" indent="1"/>
    </xf>
    <xf numFmtId="0" fontId="10" fillId="0" borderId="39" xfId="49" applyFont="1" applyBorder="1" applyAlignment="1" applyProtection="1">
      <alignment horizontal="left" indent="1"/>
    </xf>
    <xf numFmtId="0" fontId="60" fillId="0" borderId="39" xfId="49" applyFont="1" applyBorder="1" applyAlignment="1" applyProtection="1">
      <alignment horizontal="left" indent="2"/>
    </xf>
    <xf numFmtId="0" fontId="60" fillId="0" borderId="39" xfId="49" applyFont="1" applyBorder="1" applyAlignment="1" applyProtection="1">
      <alignment horizontal="left" wrapText="1" indent="2"/>
    </xf>
    <xf numFmtId="0" fontId="45" fillId="0" borderId="39" xfId="49" applyFont="1" applyBorder="1" applyAlignment="1" applyProtection="1"/>
    <xf numFmtId="0" fontId="10" fillId="0" borderId="39" xfId="40" applyFont="1" applyBorder="1" applyAlignment="1" applyProtection="1">
      <alignment horizontal="left" wrapText="1"/>
    </xf>
    <xf numFmtId="0" fontId="45" fillId="0" borderId="39" xfId="49" applyFont="1" applyBorder="1" applyAlignment="1" applyProtection="1">
      <alignment wrapText="1"/>
    </xf>
    <xf numFmtId="0" fontId="0" fillId="29" borderId="0" xfId="0" applyFill="1" applyBorder="1"/>
    <xf numFmtId="0" fontId="0" fillId="29" borderId="40" xfId="0" applyFill="1" applyBorder="1"/>
    <xf numFmtId="0" fontId="45" fillId="0" borderId="41" xfId="49" applyFont="1" applyBorder="1" applyAlignment="1" applyProtection="1"/>
    <xf numFmtId="0" fontId="0" fillId="29" borderId="42" xfId="0" applyFill="1" applyBorder="1"/>
    <xf numFmtId="0" fontId="0" fillId="29" borderId="43" xfId="0" applyFill="1" applyBorder="1"/>
    <xf numFmtId="0" fontId="10" fillId="0" borderId="0" xfId="49" applyFont="1" applyBorder="1" applyAlignment="1" applyProtection="1"/>
    <xf numFmtId="0" fontId="10" fillId="0" borderId="0" xfId="49" applyFont="1" applyFill="1" applyBorder="1" applyAlignment="1" applyProtection="1">
      <alignment horizontal="left" wrapText="1" indent="1"/>
    </xf>
    <xf numFmtId="0" fontId="10" fillId="0" borderId="0" xfId="49" applyFont="1" applyBorder="1" applyAlignment="1" applyProtection="1">
      <alignment horizontal="left" indent="1"/>
    </xf>
    <xf numFmtId="0" fontId="60" fillId="0" borderId="0" xfId="49" applyFont="1" applyBorder="1" applyAlignment="1" applyProtection="1">
      <alignment horizontal="left" indent="2"/>
    </xf>
    <xf numFmtId="0" fontId="60" fillId="0" borderId="0" xfId="49" applyFont="1" applyBorder="1" applyAlignment="1" applyProtection="1">
      <alignment horizontal="left" wrapText="1" indent="2"/>
    </xf>
    <xf numFmtId="0" fontId="45" fillId="0" borderId="0" xfId="49" applyFont="1" applyBorder="1" applyAlignment="1" applyProtection="1"/>
    <xf numFmtId="0" fontId="10" fillId="0" borderId="0" xfId="40" applyFont="1" applyBorder="1" applyAlignment="1" applyProtection="1">
      <alignment horizontal="left" wrapText="1"/>
    </xf>
    <xf numFmtId="0" fontId="45" fillId="0" borderId="0" xfId="49" applyFont="1" applyBorder="1" applyAlignment="1" applyProtection="1">
      <alignment wrapText="1"/>
    </xf>
    <xf numFmtId="0" fontId="10" fillId="0" borderId="0" xfId="0" applyFont="1" applyBorder="1"/>
    <xf numFmtId="165" fontId="10" fillId="0" borderId="0" xfId="0" quotePrefix="1" applyNumberFormat="1" applyFont="1" applyFill="1" applyAlignment="1">
      <alignment horizontal="left"/>
    </xf>
    <xf numFmtId="0" fontId="67" fillId="0" borderId="0" xfId="0" applyFont="1" applyAlignment="1">
      <alignment horizontal="center" wrapText="1"/>
    </xf>
    <xf numFmtId="0" fontId="69" fillId="0" borderId="0" xfId="49" applyFont="1"/>
    <xf numFmtId="166" fontId="32" fillId="0" borderId="44" xfId="49" applyNumberFormat="1" applyFont="1" applyFill="1" applyBorder="1" applyAlignment="1" applyProtection="1">
      <alignment horizontal="right"/>
      <protection locked="0" hidden="1"/>
    </xf>
    <xf numFmtId="0" fontId="10" fillId="29" borderId="0" xfId="49" applyFont="1" applyFill="1" applyAlignment="1">
      <alignment horizontal="right"/>
    </xf>
    <xf numFmtId="0" fontId="58" fillId="0" borderId="0" xfId="0" applyNumberFormat="1" applyFont="1" applyFill="1" applyBorder="1" applyAlignment="1"/>
    <xf numFmtId="0" fontId="66" fillId="0" borderId="36" xfId="0" applyFont="1" applyBorder="1"/>
    <xf numFmtId="0" fontId="66" fillId="0" borderId="37" xfId="0" applyFont="1" applyBorder="1"/>
    <xf numFmtId="0" fontId="66" fillId="0" borderId="38" xfId="0" applyFont="1" applyBorder="1"/>
    <xf numFmtId="0" fontId="10" fillId="0" borderId="39" xfId="0" applyFont="1" applyBorder="1"/>
    <xf numFmtId="0" fontId="10" fillId="0" borderId="40" xfId="0" applyFont="1" applyBorder="1"/>
    <xf numFmtId="0" fontId="10" fillId="0" borderId="42" xfId="0" applyFont="1" applyFill="1" applyBorder="1"/>
    <xf numFmtId="0" fontId="10" fillId="0" borderId="43" xfId="0" applyFont="1" applyFill="1" applyBorder="1"/>
    <xf numFmtId="0" fontId="45" fillId="0" borderId="0" xfId="49" applyFont="1"/>
    <xf numFmtId="166" fontId="36" fillId="0" borderId="0" xfId="0" applyNumberFormat="1" applyFont="1" applyFill="1" applyAlignment="1">
      <alignment horizontal="center"/>
    </xf>
    <xf numFmtId="0" fontId="45" fillId="0" borderId="0" xfId="49" applyFont="1" applyProtection="1">
      <protection hidden="1"/>
    </xf>
    <xf numFmtId="0" fontId="10" fillId="0" borderId="0" xfId="49" applyFont="1" applyAlignment="1" applyProtection="1">
      <alignment wrapText="1"/>
      <protection hidden="1"/>
    </xf>
    <xf numFmtId="0" fontId="10" fillId="0" borderId="0" xfId="49" applyFont="1" applyFill="1" applyAlignment="1" applyProtection="1">
      <alignment wrapText="1"/>
      <protection hidden="1"/>
    </xf>
    <xf numFmtId="0" fontId="10" fillId="0" borderId="0" xfId="49" applyFont="1" applyBorder="1" applyAlignment="1" applyProtection="1">
      <alignment wrapText="1"/>
      <protection hidden="1"/>
    </xf>
    <xf numFmtId="0" fontId="45" fillId="29" borderId="0" xfId="49" applyFont="1" applyFill="1" applyBorder="1" applyAlignment="1" applyProtection="1">
      <alignment vertical="center" wrapText="1"/>
      <protection hidden="1"/>
    </xf>
    <xf numFmtId="3" fontId="10" fillId="29" borderId="0" xfId="51" applyNumberFormat="1" applyFont="1" applyFill="1" applyAlignment="1" applyProtection="1">
      <alignment horizontal="right"/>
      <protection hidden="1"/>
    </xf>
    <xf numFmtId="165" fontId="10" fillId="29" borderId="0" xfId="51" applyNumberFormat="1" applyFont="1" applyFill="1" applyAlignment="1" applyProtection="1">
      <alignment horizontal="right"/>
      <protection hidden="1"/>
    </xf>
    <xf numFmtId="168" fontId="10" fillId="29" borderId="0" xfId="51" applyNumberFormat="1" applyFont="1" applyFill="1" applyAlignment="1" applyProtection="1">
      <alignment horizontal="right"/>
      <protection hidden="1"/>
    </xf>
    <xf numFmtId="0" fontId="45" fillId="29" borderId="0" xfId="49" applyFont="1" applyFill="1" applyBorder="1" applyAlignment="1" applyProtection="1">
      <alignment vertical="center"/>
      <protection hidden="1"/>
    </xf>
    <xf numFmtId="165" fontId="10" fillId="29" borderId="0" xfId="49" applyNumberFormat="1" applyFont="1" applyFill="1" applyAlignment="1" applyProtection="1">
      <alignment horizontal="right"/>
      <protection hidden="1"/>
    </xf>
    <xf numFmtId="165" fontId="10" fillId="29" borderId="0" xfId="49" applyNumberFormat="1" applyFont="1" applyFill="1" applyAlignment="1" applyProtection="1">
      <alignment horizontal="right" vertical="center"/>
      <protection hidden="1"/>
    </xf>
    <xf numFmtId="168" fontId="10" fillId="29" borderId="0" xfId="49" applyNumberFormat="1" applyFont="1" applyFill="1" applyAlignment="1" applyProtection="1">
      <alignment horizontal="right"/>
      <protection hidden="1"/>
    </xf>
    <xf numFmtId="168" fontId="10" fillId="29" borderId="0" xfId="49" applyNumberFormat="1" applyFont="1" applyFill="1" applyAlignment="1" applyProtection="1">
      <alignment horizontal="right" vertical="center"/>
      <protection hidden="1"/>
    </xf>
    <xf numFmtId="3" fontId="10" fillId="29" borderId="0" xfId="51" applyNumberFormat="1" applyFont="1" applyFill="1" applyAlignment="1">
      <alignment horizontal="right"/>
    </xf>
    <xf numFmtId="165" fontId="10" fillId="29" borderId="0" xfId="49" applyNumberFormat="1" applyFont="1" applyFill="1" applyAlignment="1">
      <alignment horizontal="right" vertical="center"/>
    </xf>
    <xf numFmtId="168" fontId="10" fillId="29" borderId="0" xfId="49" applyNumberFormat="1" applyFont="1" applyFill="1" applyAlignment="1">
      <alignment horizontal="right" vertical="center"/>
    </xf>
    <xf numFmtId="3" fontId="10" fillId="29" borderId="19" xfId="51" applyNumberFormat="1" applyFont="1" applyFill="1" applyBorder="1" applyAlignment="1">
      <alignment horizontal="right"/>
    </xf>
    <xf numFmtId="168" fontId="10" fillId="29" borderId="19" xfId="49" applyNumberFormat="1" applyFont="1" applyFill="1" applyBorder="1" applyAlignment="1">
      <alignment horizontal="right" vertical="center"/>
    </xf>
    <xf numFmtId="165" fontId="10" fillId="29" borderId="0" xfId="49" applyNumberFormat="1" applyFont="1" applyFill="1" applyBorder="1" applyAlignment="1">
      <alignment horizontal="right" vertical="center"/>
    </xf>
    <xf numFmtId="168" fontId="10" fillId="29" borderId="0" xfId="49" applyNumberFormat="1" applyFont="1" applyFill="1" applyBorder="1" applyAlignment="1">
      <alignment horizontal="right" vertical="center"/>
    </xf>
    <xf numFmtId="3" fontId="10" fillId="29" borderId="0" xfId="49" applyNumberFormat="1" applyFont="1" applyFill="1" applyAlignment="1">
      <alignment horizontal="right"/>
    </xf>
    <xf numFmtId="166" fontId="10" fillId="29" borderId="0" xfId="49" applyNumberFormat="1" applyFont="1" applyFill="1" applyAlignment="1">
      <alignment horizontal="right"/>
    </xf>
    <xf numFmtId="0" fontId="45" fillId="29" borderId="0" xfId="49" applyFont="1" applyFill="1" applyBorder="1" applyAlignment="1" applyProtection="1">
      <alignment horizontal="left" vertical="center"/>
      <protection hidden="1"/>
    </xf>
    <xf numFmtId="0" fontId="10" fillId="0" borderId="0" xfId="49" applyFont="1" applyFill="1" applyProtection="1">
      <protection hidden="1"/>
    </xf>
    <xf numFmtId="0" fontId="10" fillId="0" borderId="0" xfId="49" applyFont="1" applyProtection="1">
      <protection hidden="1"/>
    </xf>
    <xf numFmtId="3" fontId="10" fillId="0" borderId="0" xfId="49" applyNumberFormat="1" applyFont="1" applyProtection="1">
      <protection hidden="1"/>
    </xf>
    <xf numFmtId="165" fontId="10" fillId="0" borderId="0" xfId="49" applyNumberFormat="1" applyFont="1" applyAlignment="1" applyProtection="1">
      <alignment horizontal="right"/>
      <protection hidden="1"/>
    </xf>
    <xf numFmtId="0" fontId="10" fillId="0" borderId="0" xfId="49" applyFont="1" applyFill="1" applyAlignment="1" applyProtection="1">
      <alignment vertical="center"/>
      <protection hidden="1"/>
    </xf>
    <xf numFmtId="3" fontId="10" fillId="0" borderId="0" xfId="49" applyNumberFormat="1" applyFont="1"/>
    <xf numFmtId="165" fontId="10" fillId="0" borderId="0" xfId="49" applyNumberFormat="1" applyFont="1" applyAlignment="1">
      <alignment horizontal="right"/>
    </xf>
    <xf numFmtId="0" fontId="10" fillId="0" borderId="0" xfId="0" applyFont="1" applyProtection="1">
      <protection locked="0"/>
    </xf>
    <xf numFmtId="3" fontId="69" fillId="0" borderId="0" xfId="49" applyNumberFormat="1" applyFont="1" applyProtection="1"/>
    <xf numFmtId="0" fontId="10" fillId="29" borderId="0" xfId="49" applyFont="1" applyFill="1" applyAlignment="1">
      <alignment horizontal="left"/>
    </xf>
    <xf numFmtId="0" fontId="60" fillId="29" borderId="0" xfId="49" applyFont="1" applyFill="1" applyAlignment="1">
      <alignment horizontal="left"/>
    </xf>
    <xf numFmtId="0" fontId="10" fillId="29" borderId="0" xfId="40" applyFont="1" applyFill="1" applyAlignment="1">
      <alignment horizontal="left"/>
      <protection locked="0"/>
    </xf>
    <xf numFmtId="165" fontId="0" fillId="29" borderId="0" xfId="0" applyNumberFormat="1" applyFill="1"/>
    <xf numFmtId="1" fontId="0" fillId="29" borderId="0" xfId="0" applyNumberFormat="1" applyFill="1"/>
    <xf numFmtId="0" fontId="63" fillId="0" borderId="0" xfId="0" applyFont="1" applyBorder="1"/>
    <xf numFmtId="0" fontId="10" fillId="0" borderId="0" xfId="0" applyFont="1" applyAlignment="1"/>
    <xf numFmtId="0" fontId="45" fillId="0" borderId="0" xfId="0" applyFont="1" applyAlignment="1"/>
    <xf numFmtId="0" fontId="10" fillId="0" borderId="0" xfId="0" applyFont="1" applyFill="1" applyAlignment="1">
      <alignment horizontal="left"/>
    </xf>
    <xf numFmtId="0" fontId="10" fillId="0" borderId="0" xfId="0" applyFont="1" applyAlignment="1">
      <alignment horizontal="left"/>
    </xf>
    <xf numFmtId="0" fontId="60" fillId="0" borderId="0" xfId="0" applyFont="1" applyAlignment="1">
      <alignment horizontal="left"/>
    </xf>
    <xf numFmtId="0" fontId="70" fillId="0" borderId="0" xfId="49" applyNumberFormat="1" applyFont="1" applyAlignment="1" applyProtection="1">
      <alignment vertical="center"/>
      <protection locked="0" hidden="1"/>
    </xf>
    <xf numFmtId="0" fontId="69" fillId="0" borderId="0" xfId="49" applyNumberFormat="1" applyFont="1" applyAlignment="1" applyProtection="1">
      <alignment vertical="center"/>
      <protection locked="0" hidden="1"/>
    </xf>
    <xf numFmtId="0" fontId="10" fillId="0" borderId="0" xfId="0" applyFont="1" applyFill="1" applyBorder="1" applyAlignment="1">
      <alignment horizontal="left" vertical="center" wrapText="1"/>
    </xf>
    <xf numFmtId="166" fontId="36" fillId="0" borderId="20" xfId="0" applyNumberFormat="1" applyFont="1" applyFill="1" applyBorder="1" applyAlignment="1">
      <alignment horizontal="center"/>
    </xf>
    <xf numFmtId="166" fontId="37" fillId="0" borderId="20" xfId="0" applyNumberFormat="1" applyFont="1" applyFill="1" applyBorder="1" applyAlignment="1">
      <alignment horizontal="center"/>
    </xf>
    <xf numFmtId="166" fontId="32" fillId="0" borderId="19" xfId="0" applyNumberFormat="1" applyFont="1" applyFill="1" applyBorder="1" applyAlignment="1">
      <alignment horizontal="center"/>
    </xf>
    <xf numFmtId="166" fontId="32" fillId="0" borderId="19" xfId="0" applyNumberFormat="1" applyFont="1" applyBorder="1"/>
    <xf numFmtId="166" fontId="37" fillId="0" borderId="19" xfId="0" applyNumberFormat="1" applyFont="1" applyBorder="1" applyAlignment="1">
      <alignment horizontal="center"/>
    </xf>
    <xf numFmtId="166" fontId="39" fillId="0" borderId="19" xfId="0" applyNumberFormat="1" applyFont="1" applyBorder="1"/>
    <xf numFmtId="166" fontId="32" fillId="0" borderId="19" xfId="0" applyNumberFormat="1" applyFont="1" applyBorder="1" applyAlignment="1">
      <alignment horizontal="center"/>
    </xf>
    <xf numFmtId="0" fontId="10" fillId="0" borderId="37" xfId="0" applyFont="1" applyFill="1" applyBorder="1"/>
    <xf numFmtId="0" fontId="10" fillId="0" borderId="38" xfId="0" applyFont="1" applyFill="1" applyBorder="1"/>
    <xf numFmtId="0" fontId="45" fillId="0" borderId="39" xfId="49" applyFont="1" applyFill="1" applyBorder="1" applyAlignment="1"/>
    <xf numFmtId="0" fontId="0" fillId="0" borderId="40" xfId="0" applyBorder="1"/>
    <xf numFmtId="0" fontId="10" fillId="0" borderId="39" xfId="49" applyFont="1" applyFill="1" applyBorder="1" applyAlignment="1">
      <alignment horizontal="left"/>
    </xf>
    <xf numFmtId="0" fontId="10" fillId="0" borderId="40" xfId="0" applyFont="1" applyFill="1" applyBorder="1"/>
    <xf numFmtId="0" fontId="60" fillId="0" borderId="39" xfId="49" applyFont="1" applyFill="1" applyBorder="1" applyAlignment="1">
      <alignment horizontal="left"/>
    </xf>
    <xf numFmtId="0" fontId="10" fillId="0" borderId="39" xfId="49" applyFont="1" applyFill="1" applyBorder="1" applyAlignment="1"/>
    <xf numFmtId="0" fontId="10" fillId="0" borderId="39" xfId="40" applyFont="1" applyFill="1" applyBorder="1" applyAlignment="1">
      <alignment horizontal="left"/>
      <protection locked="0"/>
    </xf>
    <xf numFmtId="0" fontId="45" fillId="0" borderId="39" xfId="49" applyFont="1" applyFill="1" applyBorder="1" applyAlignment="1">
      <alignment wrapText="1"/>
    </xf>
    <xf numFmtId="0" fontId="10" fillId="0" borderId="39" xfId="0" applyFont="1" applyFill="1" applyBorder="1" applyAlignment="1"/>
    <xf numFmtId="0" fontId="45" fillId="0" borderId="39" xfId="0" applyFont="1" applyFill="1" applyBorder="1" applyAlignment="1"/>
    <xf numFmtId="0" fontId="0" fillId="0" borderId="39" xfId="0" applyBorder="1"/>
    <xf numFmtId="0" fontId="0" fillId="0" borderId="41" xfId="0" applyBorder="1"/>
    <xf numFmtId="0" fontId="0" fillId="0" borderId="42" xfId="0" applyBorder="1"/>
    <xf numFmtId="0" fontId="0" fillId="0" borderId="43" xfId="0" applyBorder="1"/>
    <xf numFmtId="0" fontId="10" fillId="0" borderId="39" xfId="0" applyNumberFormat="1" applyFont="1" applyFill="1" applyBorder="1" applyAlignment="1"/>
    <xf numFmtId="0" fontId="10" fillId="0" borderId="41" xfId="0" applyNumberFormat="1" applyFont="1" applyFill="1" applyBorder="1" applyAlignment="1"/>
    <xf numFmtId="3" fontId="36" fillId="0" borderId="0" xfId="0" applyNumberFormat="1" applyFont="1" applyFill="1" applyAlignment="1">
      <alignment horizontal="right"/>
    </xf>
    <xf numFmtId="0" fontId="32" fillId="0" borderId="0" xfId="0" applyFont="1" applyAlignment="1">
      <alignment horizontal="right"/>
    </xf>
    <xf numFmtId="0" fontId="36" fillId="0" borderId="0" xfId="0" applyFont="1" applyAlignment="1">
      <alignment horizontal="right"/>
    </xf>
    <xf numFmtId="3" fontId="36" fillId="0" borderId="0" xfId="0" applyNumberFormat="1" applyFont="1" applyAlignment="1">
      <alignment horizontal="right"/>
    </xf>
    <xf numFmtId="3" fontId="32" fillId="0" borderId="0" xfId="0" applyNumberFormat="1" applyFont="1" applyAlignment="1">
      <alignment horizontal="right"/>
    </xf>
    <xf numFmtId="166" fontId="36" fillId="0" borderId="0" xfId="0" applyNumberFormat="1" applyFont="1" applyFill="1" applyAlignment="1">
      <alignment horizontal="right" indent="2"/>
    </xf>
    <xf numFmtId="0" fontId="32" fillId="0" borderId="0" xfId="49" applyFont="1" applyAlignment="1">
      <alignment horizontal="right" indent="2"/>
    </xf>
    <xf numFmtId="0" fontId="44" fillId="0" borderId="0" xfId="49" applyFont="1" applyAlignment="1">
      <alignment horizontal="right" indent="2"/>
    </xf>
    <xf numFmtId="166" fontId="32" fillId="24" borderId="0" xfId="0" applyNumberFormat="1" applyFont="1" applyFill="1" applyAlignment="1">
      <alignment horizontal="right"/>
    </xf>
    <xf numFmtId="0" fontId="32" fillId="24" borderId="0" xfId="0" applyFont="1" applyFill="1" applyAlignment="1">
      <alignment horizontal="right"/>
    </xf>
    <xf numFmtId="0" fontId="32" fillId="24" borderId="0" xfId="0" applyFont="1" applyFill="1" applyBorder="1" applyAlignment="1">
      <alignment horizontal="right"/>
    </xf>
    <xf numFmtId="166" fontId="32" fillId="24" borderId="0" xfId="0" applyNumberFormat="1" applyFont="1" applyFill="1" applyAlignment="1">
      <alignment horizontal="right" indent="2"/>
    </xf>
    <xf numFmtId="166" fontId="32" fillId="24" borderId="0" xfId="0" applyNumberFormat="1" applyFont="1" applyFill="1" applyBorder="1" applyAlignment="1">
      <alignment horizontal="right" indent="2"/>
    </xf>
    <xf numFmtId="165" fontId="32" fillId="24" borderId="0" xfId="0" applyNumberFormat="1" applyFont="1" applyFill="1" applyAlignment="1">
      <alignment horizontal="right" indent="2"/>
    </xf>
    <xf numFmtId="0" fontId="32" fillId="24" borderId="0" xfId="0" applyFont="1" applyFill="1" applyAlignment="1">
      <alignment horizontal="right" indent="2"/>
    </xf>
    <xf numFmtId="0" fontId="32" fillId="24" borderId="0" xfId="0" applyFont="1" applyFill="1" applyBorder="1" applyAlignment="1">
      <alignment horizontal="right" indent="2"/>
    </xf>
    <xf numFmtId="166" fontId="36" fillId="24" borderId="0" xfId="0" applyNumberFormat="1" applyFont="1" applyFill="1" applyAlignment="1">
      <alignment horizontal="right" indent="2"/>
    </xf>
    <xf numFmtId="0" fontId="36" fillId="24" borderId="0" xfId="0" applyFont="1" applyFill="1" applyAlignment="1">
      <alignment horizontal="right" indent="2"/>
    </xf>
    <xf numFmtId="3" fontId="32" fillId="24" borderId="0" xfId="0" applyNumberFormat="1" applyFont="1" applyFill="1" applyAlignment="1">
      <alignment horizontal="left" indent="1"/>
    </xf>
    <xf numFmtId="3" fontId="32" fillId="24" borderId="0" xfId="0" applyNumberFormat="1" applyFont="1" applyFill="1" applyBorder="1" applyAlignment="1">
      <alignment horizontal="left" indent="1"/>
    </xf>
    <xf numFmtId="166" fontId="32" fillId="24" borderId="0" xfId="0" applyNumberFormat="1" applyFont="1" applyFill="1" applyAlignment="1">
      <alignment horizontal="left" indent="1"/>
    </xf>
    <xf numFmtId="3" fontId="32" fillId="24" borderId="24" xfId="0" applyNumberFormat="1" applyFont="1" applyFill="1" applyBorder="1" applyAlignment="1">
      <alignment horizontal="left" indent="1"/>
    </xf>
    <xf numFmtId="3" fontId="32" fillId="24" borderId="27" xfId="0" applyNumberFormat="1" applyFont="1" applyFill="1" applyBorder="1" applyAlignment="1">
      <alignment horizontal="left" indent="1"/>
    </xf>
    <xf numFmtId="3" fontId="36" fillId="24" borderId="0" xfId="0" applyNumberFormat="1" applyFont="1" applyFill="1" applyAlignment="1">
      <alignment horizontal="left" indent="1"/>
    </xf>
    <xf numFmtId="166" fontId="36" fillId="24" borderId="0" xfId="0" applyNumberFormat="1" applyFont="1" applyFill="1" applyAlignment="1">
      <alignment horizontal="left" indent="1"/>
    </xf>
    <xf numFmtId="0" fontId="32" fillId="0" borderId="11" xfId="49" applyFont="1" applyBorder="1" applyAlignment="1">
      <alignment horizontal="center" vertical="center" wrapText="1"/>
    </xf>
    <xf numFmtId="0" fontId="32" fillId="0" borderId="0" xfId="49" applyFont="1" applyBorder="1" applyAlignment="1">
      <alignment horizontal="right" indent="1"/>
    </xf>
    <xf numFmtId="0" fontId="48" fillId="27" borderId="0" xfId="49" applyFont="1" applyFill="1"/>
    <xf numFmtId="1" fontId="33" fillId="24" borderId="0" xfId="49" applyNumberFormat="1" applyFont="1" applyFill="1" applyAlignment="1">
      <alignment horizontal="left"/>
    </xf>
    <xf numFmtId="0" fontId="33" fillId="0" borderId="0" xfId="49" applyFont="1" applyAlignment="1" applyProtection="1">
      <alignment horizontal="left"/>
    </xf>
    <xf numFmtId="0" fontId="33" fillId="0" borderId="0" xfId="49" applyFont="1" applyAlignment="1" applyProtection="1">
      <alignment horizontal="left"/>
    </xf>
    <xf numFmtId="0" fontId="33" fillId="0" borderId="0" xfId="49" applyFont="1" applyAlignment="1" applyProtection="1">
      <alignment horizontal="left"/>
    </xf>
    <xf numFmtId="0" fontId="33" fillId="0" borderId="0" xfId="49" applyFont="1" applyAlignment="1" applyProtection="1">
      <alignment horizontal="left"/>
    </xf>
    <xf numFmtId="0" fontId="33" fillId="0" borderId="0" xfId="49" applyFont="1" applyAlignment="1" applyProtection="1">
      <alignment horizontal="left"/>
    </xf>
    <xf numFmtId="0" fontId="0" fillId="28" borderId="0" xfId="0" applyFill="1"/>
    <xf numFmtId="0" fontId="0" fillId="0" borderId="0" xfId="0" applyAlignment="1">
      <alignment horizontal="left" wrapText="1"/>
    </xf>
    <xf numFmtId="0" fontId="0" fillId="0" borderId="0" xfId="0"/>
    <xf numFmtId="0" fontId="0" fillId="24" borderId="0" xfId="0" applyFill="1"/>
    <xf numFmtId="0" fontId="32" fillId="0" borderId="0" xfId="0" applyFont="1" applyBorder="1" applyAlignment="1"/>
    <xf numFmtId="0" fontId="32" fillId="0" borderId="0" xfId="0" applyFont="1" applyAlignment="1"/>
    <xf numFmtId="0" fontId="0" fillId="0" borderId="0" xfId="0" applyProtection="1"/>
    <xf numFmtId="0" fontId="10" fillId="28" borderId="0" xfId="0" applyFont="1" applyFill="1"/>
    <xf numFmtId="0" fontId="32" fillId="24" borderId="0" xfId="0" applyFont="1" applyFill="1" applyAlignment="1">
      <alignment vertical="center" wrapText="1"/>
    </xf>
    <xf numFmtId="0" fontId="74" fillId="28" borderId="0" xfId="0" applyFont="1" applyFill="1"/>
    <xf numFmtId="0" fontId="68" fillId="28" borderId="0" xfId="0" applyFont="1" applyFill="1"/>
    <xf numFmtId="0" fontId="21" fillId="28" borderId="0" xfId="34" applyFill="1" applyAlignment="1" applyProtection="1"/>
    <xf numFmtId="0" fontId="10" fillId="0" borderId="0" xfId="49"/>
    <xf numFmtId="0" fontId="45" fillId="0" borderId="0" xfId="49" applyFont="1"/>
    <xf numFmtId="0" fontId="10" fillId="24" borderId="0" xfId="49" applyFont="1" applyFill="1"/>
    <xf numFmtId="0" fontId="46" fillId="24" borderId="0" xfId="49" applyFont="1" applyFill="1"/>
    <xf numFmtId="0" fontId="47" fillId="24" borderId="0" xfId="90" applyFont="1" applyFill="1" applyAlignment="1" applyProtection="1"/>
    <xf numFmtId="0" fontId="10" fillId="24" borderId="0" xfId="90" applyFont="1" applyFill="1" applyAlignment="1" applyProtection="1"/>
    <xf numFmtId="0" fontId="34" fillId="0" borderId="0" xfId="49" applyFont="1" applyAlignment="1"/>
    <xf numFmtId="0" fontId="48" fillId="0" borderId="0" xfId="49" applyFont="1"/>
    <xf numFmtId="0" fontId="10" fillId="24" borderId="0" xfId="49" applyFill="1"/>
    <xf numFmtId="0" fontId="45" fillId="0" borderId="0" xfId="49" applyFont="1" applyAlignment="1">
      <alignment horizontal="left"/>
    </xf>
    <xf numFmtId="0" fontId="45" fillId="24" borderId="15" xfId="90" applyFont="1" applyFill="1" applyBorder="1" applyAlignment="1" applyProtection="1">
      <alignment horizontal="center" vertical="center"/>
    </xf>
    <xf numFmtId="0" fontId="21" fillId="0" borderId="15" xfId="34" applyBorder="1" applyAlignment="1" applyProtection="1">
      <alignment vertical="center"/>
    </xf>
    <xf numFmtId="0" fontId="10" fillId="0" borderId="15" xfId="49" applyFont="1" applyBorder="1" applyAlignment="1">
      <alignment horizontal="center" vertical="center"/>
    </xf>
    <xf numFmtId="0" fontId="10" fillId="0" borderId="15" xfId="49" applyBorder="1" applyAlignment="1">
      <alignment horizontal="center" vertical="center"/>
    </xf>
    <xf numFmtId="0" fontId="21" fillId="28" borderId="0" xfId="34" applyFill="1" applyAlignment="1" applyProtection="1">
      <alignment vertical="center"/>
    </xf>
    <xf numFmtId="0" fontId="33" fillId="0" borderId="0" xfId="49" applyFont="1" applyAlignment="1" applyProtection="1">
      <alignment horizontal="left" wrapText="1"/>
    </xf>
    <xf numFmtId="165" fontId="36" fillId="0" borderId="0" xfId="0" applyNumberFormat="1" applyFont="1" applyAlignment="1">
      <alignment vertical="center"/>
    </xf>
    <xf numFmtId="0" fontId="10" fillId="0" borderId="0" xfId="49" applyFont="1"/>
    <xf numFmtId="0" fontId="10" fillId="0" borderId="0" xfId="49"/>
    <xf numFmtId="0" fontId="32" fillId="0" borderId="0" xfId="49" applyFont="1" applyAlignment="1">
      <alignment vertical="center" wrapText="1"/>
    </xf>
    <xf numFmtId="0" fontId="10" fillId="0" borderId="0" xfId="49" applyFont="1" applyAlignment="1" applyProtection="1">
      <alignment wrapText="1"/>
      <protection hidden="1"/>
    </xf>
    <xf numFmtId="0" fontId="10" fillId="0" borderId="0" xfId="49" applyFont="1" applyAlignment="1" applyProtection="1">
      <alignment wrapText="1"/>
      <protection locked="0"/>
    </xf>
    <xf numFmtId="0" fontId="10" fillId="0" borderId="0" xfId="49" applyFont="1" applyFill="1" applyAlignment="1" applyProtection="1">
      <alignment wrapText="1"/>
      <protection locked="0"/>
    </xf>
    <xf numFmtId="0" fontId="10" fillId="0" borderId="0" xfId="49" applyFont="1" applyBorder="1" applyAlignment="1" applyProtection="1">
      <alignment wrapText="1"/>
      <protection locked="0"/>
    </xf>
    <xf numFmtId="0" fontId="32" fillId="24" borderId="0" xfId="49" applyFont="1" applyFill="1" applyAlignment="1">
      <alignment horizontal="left" vertical="center" wrapText="1"/>
    </xf>
    <xf numFmtId="0" fontId="32" fillId="0" borderId="0" xfId="49" applyFont="1" applyAlignment="1">
      <alignment horizontal="right" vertical="center"/>
    </xf>
    <xf numFmtId="0" fontId="32" fillId="0" borderId="0" xfId="49" applyFont="1" applyAlignment="1">
      <alignment vertical="center"/>
    </xf>
    <xf numFmtId="0" fontId="32" fillId="0" borderId="0" xfId="49" applyFont="1" applyAlignment="1">
      <alignment vertical="center" wrapText="1"/>
    </xf>
    <xf numFmtId="0" fontId="32" fillId="0" borderId="0" xfId="49" applyFont="1" applyAlignment="1">
      <alignment horizontal="left" vertical="center"/>
    </xf>
    <xf numFmtId="0" fontId="32" fillId="0" borderId="0" xfId="49" applyFont="1" applyAlignment="1">
      <alignment vertical="center"/>
    </xf>
    <xf numFmtId="0" fontId="39" fillId="0" borderId="0" xfId="49" applyFont="1" applyAlignment="1">
      <alignment vertical="center"/>
    </xf>
    <xf numFmtId="0" fontId="32" fillId="0" borderId="0" xfId="49" applyFont="1" applyFill="1" applyAlignment="1">
      <alignment horizontal="left" vertical="center" wrapText="1"/>
    </xf>
    <xf numFmtId="0" fontId="32" fillId="0" borderId="0" xfId="49" applyFont="1" applyAlignment="1">
      <alignment horizontal="left" vertical="center"/>
    </xf>
    <xf numFmtId="0" fontId="32" fillId="0" borderId="0" xfId="49" applyFont="1" applyBorder="1" applyAlignment="1">
      <alignment horizontal="left" vertical="center"/>
    </xf>
    <xf numFmtId="0" fontId="34" fillId="0" borderId="0" xfId="49" applyFont="1" applyAlignment="1">
      <alignment horizontal="left" vertical="center"/>
    </xf>
    <xf numFmtId="0" fontId="34" fillId="0" borderId="0" xfId="49" applyFont="1" applyBorder="1" applyAlignment="1">
      <alignment horizontal="left" vertical="center"/>
    </xf>
    <xf numFmtId="3" fontId="32" fillId="0" borderId="0" xfId="49" applyNumberFormat="1" applyFont="1" applyFill="1" applyBorder="1" applyAlignment="1">
      <alignment horizontal="left" vertical="center"/>
    </xf>
    <xf numFmtId="165" fontId="32" fillId="0" borderId="0" xfId="49" applyNumberFormat="1" applyFont="1" applyFill="1" applyBorder="1" applyAlignment="1">
      <alignment horizontal="left" vertical="center"/>
    </xf>
    <xf numFmtId="0" fontId="34" fillId="0" borderId="0" xfId="49" applyFont="1" applyAlignment="1">
      <alignment horizontal="left" vertical="center"/>
    </xf>
    <xf numFmtId="0" fontId="44" fillId="24" borderId="0" xfId="46" applyFont="1" applyFill="1" applyAlignment="1">
      <alignment horizontal="left" vertical="center"/>
    </xf>
    <xf numFmtId="0" fontId="32" fillId="24" borderId="0" xfId="49" applyFont="1" applyFill="1" applyAlignment="1">
      <alignment horizontal="left" vertical="center" wrapText="1"/>
    </xf>
    <xf numFmtId="0" fontId="32" fillId="24" borderId="0" xfId="49" applyFont="1" applyFill="1" applyAlignment="1">
      <alignment horizontal="left" vertical="center"/>
    </xf>
    <xf numFmtId="1" fontId="32" fillId="24" borderId="0" xfId="49" applyNumberFormat="1" applyFont="1" applyFill="1" applyAlignment="1">
      <alignment horizontal="left" vertical="center"/>
    </xf>
    <xf numFmtId="0" fontId="32" fillId="24" borderId="0" xfId="49" applyFont="1" applyFill="1" applyAlignment="1">
      <alignment vertical="center"/>
    </xf>
    <xf numFmtId="0" fontId="32" fillId="0" borderId="0" xfId="49" applyFont="1" applyAlignment="1">
      <alignment vertical="center"/>
    </xf>
    <xf numFmtId="0" fontId="32" fillId="0" borderId="0" xfId="49" applyFont="1" applyAlignment="1">
      <alignment vertical="center" wrapText="1"/>
    </xf>
    <xf numFmtId="165" fontId="32" fillId="0" borderId="0" xfId="39" applyNumberFormat="1" applyFont="1" applyAlignment="1">
      <alignment horizontal="center" vertical="center"/>
    </xf>
    <xf numFmtId="0" fontId="32" fillId="0" borderId="0" xfId="38" applyFont="1" applyFill="1" applyAlignment="1">
      <alignment vertical="center" wrapText="1"/>
    </xf>
    <xf numFmtId="0" fontId="32" fillId="0" borderId="0" xfId="49" applyFont="1" applyAlignment="1" applyProtection="1">
      <alignment vertical="center"/>
    </xf>
    <xf numFmtId="165" fontId="32" fillId="0" borderId="0" xfId="39" applyNumberFormat="1" applyFont="1" applyAlignment="1" applyProtection="1">
      <alignment horizontal="center" vertical="center"/>
    </xf>
    <xf numFmtId="0" fontId="33" fillId="0" borderId="0" xfId="0" applyFont="1" applyAlignment="1" applyProtection="1">
      <alignment horizontal="left" vertical="top"/>
    </xf>
    <xf numFmtId="0" fontId="10" fillId="0" borderId="0" xfId="49" applyBorder="1" applyAlignment="1">
      <alignment vertical="center" wrapText="1"/>
    </xf>
    <xf numFmtId="0" fontId="32" fillId="0" borderId="0" xfId="49" applyFont="1" applyAlignment="1">
      <alignment vertical="center" wrapText="1"/>
    </xf>
    <xf numFmtId="0" fontId="32" fillId="24" borderId="0" xfId="49" applyFont="1" applyFill="1" applyAlignment="1">
      <alignment horizontal="left" vertical="center" wrapText="1"/>
    </xf>
    <xf numFmtId="0" fontId="32" fillId="0" borderId="0" xfId="49" applyFont="1" applyAlignment="1">
      <alignment horizontal="right" vertical="center"/>
    </xf>
    <xf numFmtId="0" fontId="10" fillId="0" borderId="0" xfId="49" applyBorder="1" applyAlignment="1">
      <alignment vertical="center" wrapText="1"/>
    </xf>
    <xf numFmtId="0" fontId="32" fillId="24" borderId="0" xfId="49" applyFont="1" applyFill="1" applyAlignment="1">
      <alignment vertical="center" wrapText="1"/>
    </xf>
    <xf numFmtId="165" fontId="32" fillId="0" borderId="0" xfId="49" applyNumberFormat="1" applyFont="1" applyAlignment="1">
      <alignment vertical="center"/>
    </xf>
    <xf numFmtId="0" fontId="32" fillId="0" borderId="0" xfId="49" applyFont="1" applyAlignment="1" applyProtection="1">
      <alignment horizontal="left" vertical="center"/>
    </xf>
    <xf numFmtId="0" fontId="10" fillId="0" borderId="0" xfId="49" applyAlignment="1">
      <alignment horizontal="left" vertical="center" wrapText="1"/>
    </xf>
    <xf numFmtId="0" fontId="32" fillId="0" borderId="0" xfId="49" applyFont="1" applyAlignment="1">
      <alignment horizontal="left" vertical="center" wrapText="1"/>
    </xf>
    <xf numFmtId="0" fontId="10" fillId="0" borderId="0" xfId="49" applyBorder="1" applyAlignment="1">
      <alignment vertical="center" wrapText="1"/>
    </xf>
    <xf numFmtId="0" fontId="32" fillId="0" borderId="0" xfId="49" applyFont="1" applyAlignment="1">
      <alignment horizontal="right" vertical="center"/>
    </xf>
    <xf numFmtId="0" fontId="32" fillId="0" borderId="0" xfId="49" applyFont="1" applyAlignment="1" applyProtection="1">
      <alignment horizontal="left" vertical="center"/>
    </xf>
    <xf numFmtId="0" fontId="32" fillId="0" borderId="0" xfId="49" applyFont="1" applyAlignment="1" applyProtection="1">
      <alignment vertical="center"/>
    </xf>
    <xf numFmtId="0" fontId="0" fillId="0" borderId="0" xfId="0"/>
    <xf numFmtId="0" fontId="32" fillId="0" borderId="0" xfId="0" applyFont="1" applyAlignment="1" applyProtection="1">
      <alignment vertical="center"/>
    </xf>
    <xf numFmtId="0" fontId="10" fillId="0" borderId="0" xfId="0" applyFont="1" applyAlignment="1"/>
    <xf numFmtId="0" fontId="10" fillId="0" borderId="0" xfId="0" applyFont="1" applyBorder="1" applyAlignment="1"/>
    <xf numFmtId="0" fontId="44" fillId="24" borderId="0" xfId="46" applyFont="1" applyFill="1" applyAlignment="1">
      <alignment horizontal="right" vertical="center"/>
    </xf>
    <xf numFmtId="165" fontId="32" fillId="0" borderId="0" xfId="39" applyNumberFormat="1" applyFont="1" applyBorder="1" applyAlignment="1" applyProtection="1">
      <alignment vertical="center"/>
    </xf>
    <xf numFmtId="0" fontId="32" fillId="0" borderId="0" xfId="38" applyFont="1" applyFill="1" applyAlignment="1" applyProtection="1">
      <alignment vertical="center"/>
    </xf>
    <xf numFmtId="165" fontId="32" fillId="0" borderId="0" xfId="38" applyNumberFormat="1" applyFont="1" applyAlignment="1" applyProtection="1">
      <alignment horizontal="left" vertical="center"/>
    </xf>
    <xf numFmtId="0" fontId="32" fillId="0" borderId="0" xfId="49" applyFont="1" applyAlignment="1" applyProtection="1">
      <alignment horizontal="left" vertical="center"/>
    </xf>
    <xf numFmtId="165" fontId="32" fillId="0" borderId="0" xfId="39" applyNumberFormat="1" applyFont="1" applyBorder="1" applyAlignment="1" applyProtection="1">
      <alignment horizontal="left" vertical="center"/>
    </xf>
    <xf numFmtId="0" fontId="32" fillId="0" borderId="0" xfId="38" applyFont="1" applyFill="1" applyAlignment="1" applyProtection="1">
      <alignment horizontal="left" vertical="center"/>
    </xf>
    <xf numFmtId="3" fontId="0" fillId="0" borderId="0" xfId="0" applyNumberFormat="1"/>
    <xf numFmtId="165" fontId="0" fillId="0" borderId="0" xfId="0" applyNumberFormat="1"/>
    <xf numFmtId="0" fontId="67" fillId="0" borderId="42" xfId="0" applyFont="1" applyFill="1" applyBorder="1" applyAlignment="1"/>
    <xf numFmtId="0" fontId="63" fillId="0" borderId="0" xfId="0" applyFont="1" applyFill="1" applyBorder="1"/>
    <xf numFmtId="0" fontId="0" fillId="0" borderId="0" xfId="0" applyFill="1" applyBorder="1" applyAlignment="1">
      <alignment horizontal="left"/>
    </xf>
    <xf numFmtId="0" fontId="0" fillId="0" borderId="0" xfId="0" applyFill="1" applyBorder="1" applyAlignment="1"/>
    <xf numFmtId="0" fontId="10" fillId="0" borderId="0" xfId="0" applyFont="1" applyFill="1" applyBorder="1" applyAlignment="1"/>
    <xf numFmtId="0" fontId="10" fillId="0" borderId="0" xfId="40" applyFont="1" applyFill="1" applyBorder="1" applyAlignment="1">
      <alignment horizontal="left" vertical="center" wrapText="1"/>
      <protection locked="0"/>
    </xf>
    <xf numFmtId="0" fontId="10" fillId="0" borderId="0" xfId="0" applyFont="1" applyFill="1" applyBorder="1" applyAlignment="1">
      <alignment wrapText="1"/>
    </xf>
    <xf numFmtId="0" fontId="33" fillId="0" borderId="0" xfId="73" applyFont="1" applyAlignment="1">
      <alignment vertical="top" wrapText="1"/>
    </xf>
    <xf numFmtId="0" fontId="1" fillId="0" borderId="0" xfId="1100"/>
    <xf numFmtId="0" fontId="33" fillId="0" borderId="0" xfId="73" applyFont="1" applyAlignment="1" applyProtection="1">
      <alignment horizontal="left"/>
    </xf>
    <xf numFmtId="0" fontId="33" fillId="0" borderId="0" xfId="73" applyFont="1" applyAlignment="1">
      <alignment horizontal="left"/>
    </xf>
    <xf numFmtId="165" fontId="32" fillId="0" borderId="0" xfId="73" applyNumberFormat="1" applyFont="1" applyAlignment="1">
      <alignment horizontal="right"/>
    </xf>
    <xf numFmtId="165" fontId="32" fillId="0" borderId="0" xfId="73" applyNumberFormat="1" applyFont="1"/>
    <xf numFmtId="0" fontId="33" fillId="0" borderId="0" xfId="73" applyFont="1"/>
    <xf numFmtId="3" fontId="32" fillId="0" borderId="0" xfId="73" applyNumberFormat="1" applyFont="1"/>
    <xf numFmtId="0" fontId="32" fillId="0" borderId="65" xfId="73" applyFont="1" applyBorder="1"/>
    <xf numFmtId="0" fontId="32" fillId="0" borderId="11" xfId="73" applyFont="1" applyBorder="1"/>
    <xf numFmtId="0" fontId="32" fillId="0" borderId="11" xfId="73" applyFont="1" applyBorder="1" applyAlignment="1">
      <alignment horizontal="center" vertical="center" wrapText="1"/>
    </xf>
    <xf numFmtId="0" fontId="32" fillId="0" borderId="33" xfId="73" applyFont="1" applyBorder="1" applyAlignment="1">
      <alignment horizontal="center" vertical="center" wrapText="1"/>
    </xf>
    <xf numFmtId="0" fontId="32" fillId="0" borderId="34" xfId="73" applyFont="1" applyBorder="1" applyAlignment="1">
      <alignment horizontal="center" vertical="center" wrapText="1"/>
    </xf>
    <xf numFmtId="0" fontId="32" fillId="0" borderId="35" xfId="73" applyFont="1" applyBorder="1" applyAlignment="1">
      <alignment horizontal="center" vertical="center" wrapText="1"/>
    </xf>
    <xf numFmtId="0" fontId="32" fillId="0" borderId="0" xfId="73" applyFont="1" applyFill="1" applyBorder="1" applyAlignment="1">
      <alignment horizontal="center" vertical="center" wrapText="1"/>
    </xf>
    <xf numFmtId="0" fontId="32" fillId="0" borderId="0" xfId="1100" applyFont="1"/>
    <xf numFmtId="0" fontId="32" fillId="0" borderId="0" xfId="1100" applyFont="1" applyBorder="1" applyAlignment="1">
      <alignment horizontal="center" vertical="center" wrapText="1"/>
    </xf>
    <xf numFmtId="0" fontId="32" fillId="0" borderId="19" xfId="1100" applyFont="1" applyBorder="1" applyAlignment="1">
      <alignment horizontal="center" vertical="center" wrapText="1"/>
    </xf>
    <xf numFmtId="0" fontId="32" fillId="0" borderId="24" xfId="1100" applyFont="1" applyBorder="1" applyAlignment="1">
      <alignment horizontal="center" vertical="center" wrapText="1"/>
    </xf>
    <xf numFmtId="0" fontId="76" fillId="32" borderId="0" xfId="73" applyFont="1" applyFill="1" applyAlignment="1">
      <alignment vertical="center" wrapText="1"/>
    </xf>
    <xf numFmtId="0" fontId="32" fillId="0" borderId="0" xfId="1100" applyFont="1" applyAlignment="1">
      <alignment horizontal="center"/>
    </xf>
    <xf numFmtId="165" fontId="78" fillId="32" borderId="0" xfId="73" applyNumberFormat="1" applyFont="1" applyFill="1" applyAlignment="1">
      <alignment horizontal="left" vertical="center" wrapText="1" indent="1"/>
    </xf>
    <xf numFmtId="3" fontId="32" fillId="0" borderId="0" xfId="1101" applyNumberFormat="1" applyFont="1" applyAlignment="1">
      <alignment horizontal="center"/>
    </xf>
    <xf numFmtId="165" fontId="32" fillId="0" borderId="0" xfId="1101" applyNumberFormat="1" applyFont="1" applyAlignment="1">
      <alignment horizontal="center"/>
    </xf>
    <xf numFmtId="165" fontId="32" fillId="0" borderId="19" xfId="1101" applyNumberFormat="1" applyFont="1" applyBorder="1" applyAlignment="1">
      <alignment horizontal="center"/>
    </xf>
    <xf numFmtId="165" fontId="32" fillId="33" borderId="0" xfId="1101" applyNumberFormat="1" applyFont="1" applyFill="1" applyAlignment="1">
      <alignment horizontal="center"/>
    </xf>
    <xf numFmtId="165" fontId="32" fillId="0" borderId="24" xfId="1101" applyNumberFormat="1" applyFont="1" applyFill="1" applyBorder="1" applyAlignment="1">
      <alignment horizontal="center"/>
    </xf>
    <xf numFmtId="165" fontId="1" fillId="0" borderId="0" xfId="1100" applyNumberFormat="1"/>
    <xf numFmtId="165" fontId="32" fillId="0" borderId="123" xfId="1101" applyNumberFormat="1" applyFont="1" applyFill="1" applyBorder="1" applyAlignment="1">
      <alignment horizontal="center"/>
    </xf>
    <xf numFmtId="165" fontId="32" fillId="0" borderId="19" xfId="1101" applyNumberFormat="1" applyFont="1" applyFill="1" applyBorder="1" applyAlignment="1">
      <alignment horizontal="center"/>
    </xf>
    <xf numFmtId="165" fontId="32" fillId="0" borderId="24" xfId="1101" applyNumberFormat="1" applyFont="1" applyBorder="1" applyAlignment="1">
      <alignment horizontal="center"/>
    </xf>
    <xf numFmtId="165" fontId="32" fillId="0" borderId="19" xfId="1101" applyNumberFormat="1" applyFont="1" applyBorder="1" applyAlignment="1">
      <alignment horizontal="center" vertical="center" wrapText="1"/>
    </xf>
    <xf numFmtId="165" fontId="32" fillId="0" borderId="24" xfId="1101" applyNumberFormat="1" applyFont="1" applyBorder="1" applyAlignment="1">
      <alignment horizontal="center" vertical="center" wrapText="1"/>
    </xf>
    <xf numFmtId="3" fontId="78" fillId="32" borderId="0" xfId="73" applyNumberFormat="1" applyFont="1" applyFill="1" applyAlignment="1">
      <alignment horizontal="left" vertical="center" wrapText="1" indent="1"/>
    </xf>
    <xf numFmtId="165" fontId="32" fillId="0" borderId="0" xfId="1100" applyNumberFormat="1" applyFont="1" applyAlignment="1">
      <alignment horizontal="center"/>
    </xf>
    <xf numFmtId="165" fontId="32" fillId="0" borderId="19" xfId="1100" applyNumberFormat="1" applyFont="1" applyBorder="1" applyAlignment="1">
      <alignment horizontal="center"/>
    </xf>
    <xf numFmtId="165" fontId="32" fillId="0" borderId="19" xfId="1100" applyNumberFormat="1" applyFont="1" applyBorder="1" applyAlignment="1">
      <alignment horizontal="center" vertical="center" wrapText="1"/>
    </xf>
    <xf numFmtId="165" fontId="32" fillId="0" borderId="24" xfId="1100" applyNumberFormat="1" applyFont="1" applyBorder="1" applyAlignment="1">
      <alignment horizontal="center" vertical="center" wrapText="1"/>
    </xf>
    <xf numFmtId="1" fontId="76" fillId="32" borderId="0" xfId="73" applyNumberFormat="1" applyFont="1" applyFill="1" applyAlignment="1">
      <alignment horizontal="left" vertical="center" wrapText="1" indent="1"/>
    </xf>
    <xf numFmtId="3" fontId="32" fillId="0" borderId="0" xfId="1100" applyNumberFormat="1" applyFont="1" applyAlignment="1">
      <alignment horizontal="center"/>
    </xf>
    <xf numFmtId="165" fontId="32" fillId="0" borderId="19" xfId="73" applyNumberFormat="1" applyFont="1" applyBorder="1" applyAlignment="1">
      <alignment horizontal="center"/>
    </xf>
    <xf numFmtId="165" fontId="32" fillId="0" borderId="19" xfId="1100" applyNumberFormat="1" applyFont="1" applyFill="1" applyBorder="1" applyAlignment="1">
      <alignment horizontal="center"/>
    </xf>
    <xf numFmtId="165" fontId="32" fillId="0" borderId="24" xfId="1100" applyNumberFormat="1" applyFont="1" applyFill="1" applyBorder="1" applyAlignment="1">
      <alignment horizontal="center"/>
    </xf>
    <xf numFmtId="165" fontId="32" fillId="0" borderId="0" xfId="1100" applyNumberFormat="1" applyFont="1" applyBorder="1" applyAlignment="1">
      <alignment vertical="center" wrapText="1"/>
    </xf>
    <xf numFmtId="3" fontId="32" fillId="0" borderId="0" xfId="1100" applyNumberFormat="1" applyFont="1" applyBorder="1" applyAlignment="1">
      <alignment vertical="center" wrapText="1"/>
    </xf>
    <xf numFmtId="3" fontId="76" fillId="32" borderId="0" xfId="73" applyNumberFormat="1" applyFont="1" applyFill="1" applyAlignment="1">
      <alignment vertical="center" wrapText="1"/>
    </xf>
    <xf numFmtId="165" fontId="32" fillId="0" borderId="24" xfId="1100" applyNumberFormat="1" applyFont="1" applyBorder="1" applyAlignment="1">
      <alignment horizontal="center"/>
    </xf>
    <xf numFmtId="165" fontId="76" fillId="32" borderId="0" xfId="73" applyNumberFormat="1" applyFont="1" applyFill="1" applyAlignment="1">
      <alignment horizontal="left" vertical="center" wrapText="1" indent="1"/>
    </xf>
    <xf numFmtId="165" fontId="37" fillId="0" borderId="19" xfId="1100" applyNumberFormat="1" applyFont="1" applyBorder="1" applyAlignment="1">
      <alignment horizontal="center"/>
    </xf>
    <xf numFmtId="165" fontId="37" fillId="0" borderId="24" xfId="1100" applyNumberFormat="1" applyFont="1" applyBorder="1" applyAlignment="1">
      <alignment horizontal="center"/>
    </xf>
    <xf numFmtId="1" fontId="76" fillId="32" borderId="0" xfId="73" applyNumberFormat="1" applyFont="1" applyFill="1" applyAlignment="1">
      <alignment vertical="center" wrapText="1"/>
    </xf>
    <xf numFmtId="1" fontId="32" fillId="24" borderId="0" xfId="1100" applyNumberFormat="1" applyFont="1" applyFill="1" applyBorder="1" applyAlignment="1">
      <alignment horizontal="left" vertical="center" wrapText="1" indent="1"/>
    </xf>
    <xf numFmtId="0" fontId="32" fillId="0" borderId="0" xfId="1100" applyFont="1" applyAlignment="1">
      <alignment horizontal="right" indent="1"/>
    </xf>
    <xf numFmtId="0" fontId="32" fillId="0" borderId="19" xfId="1100" applyFont="1" applyBorder="1" applyAlignment="1">
      <alignment horizontal="center"/>
    </xf>
    <xf numFmtId="0" fontId="32" fillId="0" borderId="19" xfId="1100" applyFont="1" applyBorder="1" applyAlignment="1">
      <alignment vertical="center" wrapText="1"/>
    </xf>
    <xf numFmtId="0" fontId="32" fillId="0" borderId="25" xfId="1100" applyFont="1" applyBorder="1" applyAlignment="1">
      <alignment vertical="center" wrapText="1"/>
    </xf>
    <xf numFmtId="0" fontId="32" fillId="0" borderId="65" xfId="73" applyFont="1" applyBorder="1" applyAlignment="1">
      <alignment horizontal="right" indent="1"/>
    </xf>
    <xf numFmtId="0" fontId="44" fillId="24" borderId="0" xfId="1102" applyFont="1" applyFill="1" applyAlignment="1">
      <alignment horizontal="right" vertical="top"/>
    </xf>
    <xf numFmtId="0" fontId="32" fillId="0" borderId="0" xfId="73" applyFont="1" applyBorder="1"/>
    <xf numFmtId="0" fontId="32" fillId="0" borderId="0" xfId="73" applyFont="1" applyBorder="1" applyAlignment="1">
      <alignment horizontal="right" indent="1"/>
    </xf>
    <xf numFmtId="0" fontId="32" fillId="0" borderId="0" xfId="73" applyFont="1" applyAlignment="1">
      <alignment horizontal="left" vertical="center"/>
    </xf>
    <xf numFmtId="3" fontId="32" fillId="0" borderId="0" xfId="73" applyNumberFormat="1" applyFont="1" applyFill="1" applyBorder="1" applyAlignment="1">
      <alignment horizontal="left"/>
    </xf>
    <xf numFmtId="165" fontId="32" fillId="0" borderId="0" xfId="73" applyNumberFormat="1" applyFont="1" applyFill="1" applyBorder="1" applyAlignment="1">
      <alignment horizontal="center"/>
    </xf>
    <xf numFmtId="0" fontId="32" fillId="0" borderId="0" xfId="73" applyFont="1" applyAlignment="1">
      <alignment horizontal="right" indent="1"/>
    </xf>
    <xf numFmtId="0" fontId="32" fillId="0" borderId="0" xfId="0" applyFont="1" applyAlignment="1" applyProtection="1"/>
    <xf numFmtId="0" fontId="32" fillId="0" borderId="0" xfId="73" applyFont="1" applyAlignment="1">
      <alignment vertical="center" wrapText="1"/>
    </xf>
    <xf numFmtId="0" fontId="32" fillId="0" borderId="0" xfId="73" applyFont="1" applyAlignment="1">
      <alignment horizontal="left" vertical="center" wrapText="1"/>
    </xf>
    <xf numFmtId="0" fontId="78" fillId="32" borderId="0" xfId="73" applyFont="1" applyFill="1" applyAlignment="1">
      <alignment horizontal="left" vertical="center"/>
    </xf>
    <xf numFmtId="0" fontId="32" fillId="0" borderId="0" xfId="73" applyFont="1" applyAlignment="1"/>
    <xf numFmtId="0" fontId="32" fillId="24" borderId="0" xfId="73" applyFont="1" applyFill="1" applyBorder="1" applyAlignment="1">
      <alignment vertical="top" wrapText="1"/>
    </xf>
    <xf numFmtId="0" fontId="78" fillId="32" borderId="0" xfId="1103" applyFont="1" applyFill="1" applyAlignment="1">
      <alignment wrapText="1"/>
    </xf>
    <xf numFmtId="0" fontId="71" fillId="0" borderId="15" xfId="49" applyFont="1" applyBorder="1" applyAlignment="1">
      <alignment horizontal="center" vertical="center"/>
    </xf>
    <xf numFmtId="0" fontId="10" fillId="24" borderId="0" xfId="0" applyFont="1" applyFill="1"/>
    <xf numFmtId="0" fontId="10" fillId="0" borderId="15" xfId="49" applyFont="1" applyBorder="1" applyAlignment="1">
      <alignment vertical="center" wrapText="1"/>
    </xf>
    <xf numFmtId="0" fontId="10" fillId="0" borderId="15" xfId="49" applyBorder="1" applyAlignment="1">
      <alignment vertical="center" wrapText="1"/>
    </xf>
    <xf numFmtId="0" fontId="71" fillId="0" borderId="15" xfId="49" applyFont="1" applyBorder="1" applyAlignment="1">
      <alignment vertical="center" wrapText="1"/>
    </xf>
    <xf numFmtId="0" fontId="10" fillId="0" borderId="15" xfId="49" applyBorder="1" applyAlignment="1">
      <alignment horizontal="center" vertical="center" wrapText="1"/>
    </xf>
    <xf numFmtId="0" fontId="32" fillId="28" borderId="0" xfId="38" applyFont="1" applyFill="1" applyProtection="1"/>
    <xf numFmtId="3" fontId="32" fillId="28" borderId="0" xfId="38" applyNumberFormat="1" applyFont="1" applyFill="1" applyProtection="1"/>
    <xf numFmtId="165" fontId="32" fillId="28" borderId="0" xfId="38" applyNumberFormat="1" applyFont="1" applyFill="1" applyAlignment="1" applyProtection="1">
      <alignment horizontal="right"/>
    </xf>
    <xf numFmtId="165" fontId="32" fillId="28" borderId="0" xfId="38" applyNumberFormat="1" applyFont="1" applyFill="1" applyProtection="1"/>
    <xf numFmtId="0" fontId="33" fillId="28" borderId="0" xfId="49" applyFont="1" applyFill="1" applyProtection="1"/>
    <xf numFmtId="3" fontId="32" fillId="28" borderId="0" xfId="49" applyNumberFormat="1" applyFont="1" applyFill="1" applyProtection="1"/>
    <xf numFmtId="3" fontId="32" fillId="28" borderId="0" xfId="40" applyNumberFormat="1" applyFont="1" applyFill="1" applyAlignment="1" applyProtection="1">
      <alignment vertical="center"/>
    </xf>
    <xf numFmtId="165" fontId="32" fillId="28" borderId="0" xfId="40" applyNumberFormat="1" applyFont="1" applyFill="1" applyAlignment="1" applyProtection="1">
      <alignment horizontal="right" vertical="center"/>
    </xf>
    <xf numFmtId="165" fontId="32" fillId="28" borderId="0" xfId="40" applyNumberFormat="1" applyFont="1" applyFill="1" applyAlignment="1" applyProtection="1">
      <alignment vertical="center"/>
    </xf>
    <xf numFmtId="0" fontId="32" fillId="28" borderId="0" xfId="40" applyFont="1" applyFill="1" applyAlignment="1" applyProtection="1">
      <alignment vertical="center"/>
    </xf>
    <xf numFmtId="0" fontId="32" fillId="28" borderId="65" xfId="40" applyFont="1" applyFill="1" applyBorder="1" applyAlignment="1" applyProtection="1">
      <alignment vertical="center"/>
    </xf>
    <xf numFmtId="3" fontId="32" fillId="28" borderId="12" xfId="49" applyNumberFormat="1" applyFont="1" applyFill="1" applyBorder="1" applyAlignment="1" applyProtection="1">
      <alignment horizontal="centerContinuous" vertical="center" wrapText="1"/>
    </xf>
    <xf numFmtId="165" fontId="32" fillId="28" borderId="12" xfId="49" applyNumberFormat="1" applyFont="1" applyFill="1" applyBorder="1" applyAlignment="1" applyProtection="1">
      <alignment horizontal="centerContinuous" vertical="center" wrapText="1"/>
    </xf>
    <xf numFmtId="0" fontId="32" fillId="28" borderId="12" xfId="40" applyFont="1" applyFill="1" applyBorder="1" applyAlignment="1" applyProtection="1">
      <alignment horizontal="centerContinuous" vertical="center"/>
    </xf>
    <xf numFmtId="0" fontId="32" fillId="28" borderId="11" xfId="40" applyFont="1" applyFill="1" applyBorder="1" applyAlignment="1" applyProtection="1">
      <alignment vertical="center" wrapText="1"/>
    </xf>
    <xf numFmtId="3" fontId="32" fillId="28" borderId="11" xfId="49" applyNumberFormat="1" applyFont="1" applyFill="1" applyBorder="1" applyAlignment="1" applyProtection="1">
      <alignment horizontal="center" vertical="center" wrapText="1"/>
    </xf>
    <xf numFmtId="165" fontId="32" fillId="28" borderId="11" xfId="49" applyNumberFormat="1" applyFont="1" applyFill="1" applyBorder="1" applyAlignment="1" applyProtection="1">
      <alignment horizontal="center" vertical="center" wrapText="1"/>
    </xf>
    <xf numFmtId="0" fontId="32" fillId="28" borderId="0" xfId="40" applyFont="1" applyFill="1" applyAlignment="1" applyProtection="1"/>
    <xf numFmtId="3" fontId="32" fillId="28" borderId="0" xfId="39" applyNumberFormat="1" applyFont="1" applyFill="1" applyAlignment="1" applyProtection="1">
      <alignment horizontal="center"/>
    </xf>
    <xf numFmtId="165" fontId="32" fillId="28" borderId="0" xfId="39" applyNumberFormat="1" applyFont="1" applyFill="1" applyAlignment="1" applyProtection="1">
      <alignment horizontal="center"/>
    </xf>
    <xf numFmtId="165" fontId="32" fillId="28" borderId="0" xfId="39" applyNumberFormat="1" applyFont="1" applyFill="1" applyBorder="1" applyAlignment="1" applyProtection="1">
      <alignment horizontal="center"/>
    </xf>
    <xf numFmtId="0" fontId="32" fillId="28" borderId="0" xfId="49" applyFont="1" applyFill="1" applyAlignment="1" applyProtection="1"/>
    <xf numFmtId="3" fontId="32" fillId="28" borderId="0" xfId="39" applyNumberFormat="1" applyFont="1" applyFill="1" applyAlignment="1" applyProtection="1">
      <alignment horizontal="right"/>
    </xf>
    <xf numFmtId="0" fontId="32" fillId="28" borderId="0" xfId="38" applyFont="1" applyFill="1" applyAlignment="1" applyProtection="1">
      <alignment horizontal="right"/>
    </xf>
    <xf numFmtId="0" fontId="32" fillId="28" borderId="0" xfId="49" applyFont="1" applyFill="1" applyAlignment="1" applyProtection="1">
      <alignment horizontal="left" indent="1"/>
    </xf>
    <xf numFmtId="0" fontId="44" fillId="28" borderId="0" xfId="49" applyFont="1" applyFill="1" applyAlignment="1" applyProtection="1">
      <alignment horizontal="left" indent="2"/>
    </xf>
    <xf numFmtId="3" fontId="44" fillId="28" borderId="0" xfId="39" applyNumberFormat="1" applyFont="1" applyFill="1" applyAlignment="1" applyProtection="1">
      <alignment horizontal="right"/>
    </xf>
    <xf numFmtId="0" fontId="32" fillId="28" borderId="11" xfId="40" applyFont="1" applyFill="1" applyBorder="1" applyAlignment="1" applyProtection="1"/>
    <xf numFmtId="3" fontId="32" fillId="28" borderId="11" xfId="39" applyNumberFormat="1" applyFont="1" applyFill="1" applyBorder="1" applyProtection="1"/>
    <xf numFmtId="165" fontId="32" fillId="28" borderId="11" xfId="39" applyNumberFormat="1" applyFont="1" applyFill="1" applyBorder="1" applyProtection="1"/>
    <xf numFmtId="0" fontId="32" fillId="28" borderId="11" xfId="38" applyFont="1" applyFill="1" applyBorder="1" applyProtection="1"/>
    <xf numFmtId="0" fontId="32" fillId="28" borderId="0" xfId="40" applyFont="1" applyFill="1" applyBorder="1" applyAlignment="1" applyProtection="1">
      <alignment vertical="top"/>
    </xf>
    <xf numFmtId="3" fontId="32" fillId="28" borderId="0" xfId="39" applyNumberFormat="1" applyFont="1" applyFill="1" applyBorder="1" applyAlignment="1" applyProtection="1">
      <alignment vertical="top"/>
    </xf>
    <xf numFmtId="165" fontId="32" fillId="28" borderId="0" xfId="39" applyNumberFormat="1" applyFont="1" applyFill="1" applyBorder="1" applyAlignment="1" applyProtection="1">
      <alignment vertical="top"/>
    </xf>
    <xf numFmtId="0" fontId="44" fillId="28" borderId="0" xfId="46" applyFont="1" applyFill="1" applyAlignment="1" applyProtection="1">
      <alignment horizontal="right" vertical="top"/>
    </xf>
    <xf numFmtId="0" fontId="32" fillId="28" borderId="0" xfId="38" applyFont="1" applyFill="1" applyAlignment="1" applyProtection="1">
      <alignment vertical="top"/>
    </xf>
    <xf numFmtId="0" fontId="32" fillId="28" borderId="0" xfId="49" applyFont="1" applyFill="1" applyAlignment="1" applyProtection="1">
      <alignment wrapText="1"/>
    </xf>
    <xf numFmtId="0" fontId="32" fillId="28" borderId="0" xfId="38" applyFont="1" applyFill="1" applyAlignment="1" applyProtection="1">
      <alignment wrapText="1"/>
    </xf>
    <xf numFmtId="0" fontId="32" fillId="28" borderId="0" xfId="49" applyFont="1" applyFill="1" applyAlignment="1" applyProtection="1">
      <alignment horizontal="left" vertical="center"/>
    </xf>
    <xf numFmtId="0" fontId="32" fillId="28" borderId="0" xfId="49" applyFont="1" applyFill="1" applyProtection="1"/>
    <xf numFmtId="0" fontId="32" fillId="28" borderId="0" xfId="40" applyFont="1" applyFill="1" applyAlignment="1" applyProtection="1">
      <alignment horizontal="left" vertical="center"/>
    </xf>
    <xf numFmtId="0" fontId="32" fillId="28" borderId="0" xfId="38" applyFont="1" applyFill="1" applyAlignment="1" applyProtection="1">
      <alignment horizontal="left" vertical="center"/>
    </xf>
    <xf numFmtId="3" fontId="32" fillId="28" borderId="0" xfId="38" applyNumberFormat="1" applyFont="1" applyFill="1" applyAlignment="1" applyProtection="1">
      <alignment horizontal="left" vertical="center"/>
    </xf>
    <xf numFmtId="165" fontId="32" fillId="28" borderId="0" xfId="38" applyNumberFormat="1" applyFont="1" applyFill="1" applyAlignment="1" applyProtection="1">
      <alignment horizontal="left" vertical="center"/>
    </xf>
    <xf numFmtId="0" fontId="32" fillId="28" borderId="0" xfId="49" applyFont="1" applyFill="1" applyBorder="1" applyAlignment="1" applyProtection="1"/>
    <xf numFmtId="0" fontId="73" fillId="28" borderId="0" xfId="49" applyFont="1" applyFill="1" applyAlignment="1" applyProtection="1">
      <alignment horizontal="left"/>
    </xf>
    <xf numFmtId="0" fontId="32" fillId="28" borderId="0" xfId="40" applyFont="1" applyFill="1" applyBorder="1" applyAlignment="1" applyProtection="1">
      <alignment horizontal="left" wrapText="1"/>
    </xf>
    <xf numFmtId="0" fontId="32" fillId="28" borderId="65" xfId="40" applyFont="1" applyFill="1" applyBorder="1" applyAlignment="1" applyProtection="1">
      <alignment horizontal="center" vertical="center" wrapText="1"/>
    </xf>
    <xf numFmtId="0" fontId="32" fillId="28" borderId="11" xfId="40" applyFont="1" applyFill="1" applyBorder="1" applyAlignment="1" applyProtection="1">
      <alignment horizontal="center" vertical="center" wrapText="1"/>
    </xf>
    <xf numFmtId="165" fontId="32" fillId="28" borderId="0" xfId="49" applyNumberFormat="1" applyFont="1" applyFill="1" applyBorder="1" applyAlignment="1" applyProtection="1">
      <alignment vertical="center" wrapText="1"/>
    </xf>
    <xf numFmtId="3" fontId="32" fillId="28" borderId="0" xfId="38" applyNumberFormat="1" applyFont="1" applyFill="1" applyAlignment="1" applyProtection="1">
      <alignment horizontal="right"/>
    </xf>
    <xf numFmtId="0" fontId="32" fillId="31" borderId="0" xfId="38" applyFont="1" applyFill="1" applyProtection="1"/>
    <xf numFmtId="0" fontId="10" fillId="25" borderId="15" xfId="49" applyFill="1" applyBorder="1" applyProtection="1"/>
    <xf numFmtId="0" fontId="10" fillId="28" borderId="0" xfId="49" applyFill="1" applyBorder="1" applyProtection="1"/>
    <xf numFmtId="0" fontId="7" fillId="28" borderId="0" xfId="52" applyFill="1" applyProtection="1"/>
    <xf numFmtId="0" fontId="33" fillId="28" borderId="0" xfId="40" applyFont="1" applyFill="1" applyAlignment="1" applyProtection="1">
      <alignment horizontal="left"/>
    </xf>
    <xf numFmtId="0" fontId="0" fillId="28" borderId="0" xfId="0" applyFill="1" applyProtection="1"/>
    <xf numFmtId="0" fontId="10" fillId="28" borderId="0" xfId="49" applyFill="1" applyProtection="1"/>
    <xf numFmtId="0" fontId="37" fillId="28" borderId="0" xfId="49" applyFont="1" applyFill="1" applyAlignment="1" applyProtection="1">
      <alignment horizontal="left" vertical="center" wrapText="1"/>
    </xf>
    <xf numFmtId="3" fontId="32" fillId="28" borderId="12" xfId="49" applyNumberFormat="1" applyFont="1" applyFill="1" applyBorder="1" applyAlignment="1" applyProtection="1">
      <alignment horizontal="center" vertical="center" wrapText="1"/>
    </xf>
    <xf numFmtId="0" fontId="32" fillId="28" borderId="11" xfId="40" applyFont="1" applyFill="1" applyBorder="1" applyAlignment="1" applyProtection="1">
      <alignment horizontal="left" vertical="center"/>
    </xf>
    <xf numFmtId="3" fontId="32" fillId="31" borderId="0" xfId="38" applyNumberFormat="1" applyFont="1" applyFill="1" applyAlignment="1" applyProtection="1">
      <alignment horizontal="right"/>
    </xf>
    <xf numFmtId="165" fontId="32" fillId="28" borderId="0" xfId="49" quotePrefix="1" applyNumberFormat="1" applyFont="1" applyFill="1" applyBorder="1" applyAlignment="1" applyProtection="1">
      <alignment vertical="center" wrapText="1"/>
    </xf>
    <xf numFmtId="0" fontId="10" fillId="31" borderId="15" xfId="49" applyFill="1" applyBorder="1" applyProtection="1"/>
    <xf numFmtId="0" fontId="32" fillId="28" borderId="14" xfId="49" applyFont="1" applyFill="1" applyBorder="1" applyAlignment="1" applyProtection="1">
      <alignment horizontal="left" vertical="center"/>
    </xf>
    <xf numFmtId="0" fontId="10" fillId="28" borderId="0" xfId="49" applyFont="1" applyFill="1" applyAlignment="1" applyProtection="1">
      <alignment vertical="center"/>
    </xf>
    <xf numFmtId="165" fontId="32" fillId="28" borderId="0" xfId="39" applyNumberFormat="1" applyFont="1" applyFill="1" applyBorder="1" applyAlignment="1" applyProtection="1">
      <alignment vertical="center" wrapText="1"/>
    </xf>
    <xf numFmtId="0" fontId="44" fillId="28" borderId="0" xfId="46" applyFont="1" applyFill="1" applyAlignment="1" applyProtection="1">
      <alignment horizontal="right" vertical="center" wrapText="1"/>
    </xf>
    <xf numFmtId="0" fontId="32" fillId="28" borderId="0" xfId="38" applyFont="1" applyFill="1" applyAlignment="1" applyProtection="1">
      <alignment vertical="center" wrapText="1"/>
    </xf>
    <xf numFmtId="0" fontId="75" fillId="28" borderId="0" xfId="34" applyFont="1" applyFill="1" applyBorder="1" applyAlignment="1" applyProtection="1">
      <alignment vertical="center"/>
    </xf>
    <xf numFmtId="0" fontId="10" fillId="28" borderId="0" xfId="49" applyFill="1" applyAlignment="1" applyProtection="1">
      <alignment vertical="center" wrapText="1"/>
    </xf>
    <xf numFmtId="0" fontId="32" fillId="28" borderId="0" xfId="49" applyFont="1" applyFill="1" applyAlignment="1" applyProtection="1">
      <alignment horizontal="left" vertical="center" wrapText="1"/>
    </xf>
    <xf numFmtId="0" fontId="32" fillId="0" borderId="0" xfId="49" applyFont="1" applyAlignment="1">
      <alignment horizontal="left" vertical="center" wrapText="1"/>
    </xf>
    <xf numFmtId="165" fontId="32" fillId="28" borderId="0" xfId="49" applyNumberFormat="1" applyFont="1" applyFill="1" applyAlignment="1">
      <alignment horizontal="left" vertical="center" wrapText="1"/>
    </xf>
    <xf numFmtId="0" fontId="32" fillId="28" borderId="0" xfId="49" applyFont="1" applyFill="1" applyAlignment="1">
      <alignment horizontal="left" vertical="center"/>
    </xf>
    <xf numFmtId="0" fontId="32" fillId="0" borderId="0" xfId="49" applyFont="1" applyAlignment="1">
      <alignment horizontal="left" vertical="center"/>
    </xf>
    <xf numFmtId="165" fontId="32" fillId="0" borderId="0" xfId="49" applyNumberFormat="1" applyFont="1" applyAlignment="1">
      <alignment horizontal="left" vertical="center" wrapText="1"/>
    </xf>
    <xf numFmtId="0" fontId="32" fillId="0" borderId="0" xfId="49" applyFont="1" applyFill="1" applyAlignment="1">
      <alignment horizontal="left" vertical="center" wrapText="1"/>
    </xf>
    <xf numFmtId="0" fontId="33" fillId="0" borderId="0" xfId="49" applyFont="1" applyAlignment="1">
      <alignment horizontal="left"/>
    </xf>
    <xf numFmtId="0" fontId="32" fillId="0" borderId="10" xfId="49" applyFont="1" applyBorder="1" applyAlignment="1">
      <alignment horizontal="center" vertical="center" wrapText="1"/>
    </xf>
    <xf numFmtId="0" fontId="32" fillId="0" borderId="11" xfId="49" applyFont="1" applyBorder="1" applyAlignment="1">
      <alignment horizontal="center" vertical="center" wrapText="1"/>
    </xf>
    <xf numFmtId="0" fontId="32" fillId="0" borderId="12" xfId="49" applyFont="1" applyBorder="1" applyAlignment="1">
      <alignment horizontal="center" vertical="center"/>
    </xf>
    <xf numFmtId="0" fontId="32" fillId="0" borderId="0" xfId="0" applyNumberFormat="1" applyFont="1" applyBorder="1" applyAlignment="1"/>
    <xf numFmtId="0" fontId="32" fillId="0" borderId="0" xfId="0" applyFont="1" applyAlignment="1"/>
    <xf numFmtId="0" fontId="32" fillId="0" borderId="0" xfId="0" applyNumberFormat="1" applyFont="1" applyBorder="1" applyAlignment="1">
      <alignment horizontal="left"/>
    </xf>
    <xf numFmtId="0" fontId="32" fillId="0" borderId="12" xfId="49" applyFont="1" applyBorder="1" applyAlignment="1">
      <alignment horizontal="center" vertical="center" wrapText="1"/>
    </xf>
    <xf numFmtId="0" fontId="32" fillId="28" borderId="0" xfId="49" applyFont="1" applyFill="1" applyAlignment="1">
      <alignment horizontal="left" vertical="center" wrapText="1"/>
    </xf>
    <xf numFmtId="0" fontId="36" fillId="0" borderId="0" xfId="0" applyFont="1" applyFill="1" applyAlignment="1">
      <alignment horizontal="left" vertical="center" wrapText="1"/>
    </xf>
    <xf numFmtId="0" fontId="0" fillId="0" borderId="0" xfId="0" applyAlignment="1">
      <alignment vertical="center" wrapText="1"/>
    </xf>
    <xf numFmtId="0" fontId="32" fillId="24" borderId="23" xfId="0" applyFont="1" applyFill="1" applyBorder="1" applyAlignment="1">
      <alignment horizontal="center"/>
    </xf>
    <xf numFmtId="0" fontId="32" fillId="24" borderId="22" xfId="49" applyFont="1" applyFill="1" applyBorder="1" applyAlignment="1">
      <alignment horizontal="center" wrapText="1"/>
    </xf>
    <xf numFmtId="0" fontId="32" fillId="24" borderId="23" xfId="49" applyFont="1" applyFill="1" applyBorder="1" applyAlignment="1">
      <alignment horizontal="center"/>
    </xf>
    <xf numFmtId="0" fontId="32" fillId="24" borderId="0" xfId="49" applyFont="1" applyFill="1" applyAlignment="1">
      <alignment horizontal="left" vertical="center" wrapText="1"/>
    </xf>
    <xf numFmtId="0" fontId="32" fillId="28" borderId="0" xfId="49" applyFont="1" applyFill="1" applyBorder="1" applyAlignment="1">
      <alignment horizontal="left" vertical="center" wrapText="1"/>
    </xf>
    <xf numFmtId="1" fontId="33" fillId="24" borderId="0" xfId="49" applyNumberFormat="1" applyFont="1" applyFill="1" applyAlignment="1">
      <alignment horizontal="left" wrapText="1"/>
    </xf>
    <xf numFmtId="1" fontId="34" fillId="24" borderId="0" xfId="49" applyNumberFormat="1" applyFont="1" applyFill="1" applyAlignment="1">
      <alignment horizontal="left" wrapText="1"/>
    </xf>
    <xf numFmtId="0" fontId="10" fillId="0" borderId="0" xfId="49" applyAlignment="1">
      <alignment wrapText="1"/>
    </xf>
    <xf numFmtId="0" fontId="32" fillId="24" borderId="16" xfId="0" applyFont="1" applyFill="1" applyBorder="1" applyAlignment="1">
      <alignment horizontal="center"/>
    </xf>
    <xf numFmtId="3" fontId="32" fillId="24" borderId="16" xfId="0" applyNumberFormat="1" applyFont="1" applyFill="1" applyBorder="1" applyAlignment="1">
      <alignment horizontal="center"/>
    </xf>
    <xf numFmtId="1" fontId="33" fillId="24" borderId="0" xfId="49" applyNumberFormat="1" applyFont="1" applyFill="1" applyAlignment="1">
      <alignment horizontal="left"/>
    </xf>
    <xf numFmtId="0" fontId="32" fillId="24" borderId="10" xfId="0" applyFont="1" applyFill="1" applyBorder="1" applyAlignment="1">
      <alignment horizontal="center" vertical="center" wrapText="1"/>
    </xf>
    <xf numFmtId="0" fontId="0" fillId="0" borderId="11" xfId="0" applyBorder="1" applyAlignment="1">
      <alignment horizontal="center" vertical="center" wrapText="1"/>
    </xf>
    <xf numFmtId="0" fontId="32" fillId="24" borderId="14" xfId="49" applyFont="1" applyFill="1" applyBorder="1" applyAlignment="1">
      <alignment horizontal="left" vertical="center"/>
    </xf>
    <xf numFmtId="0" fontId="10" fillId="0" borderId="0" xfId="49" applyFont="1" applyAlignment="1">
      <alignment vertical="center"/>
    </xf>
    <xf numFmtId="0" fontId="32" fillId="24" borderId="14" xfId="49" applyFont="1" applyFill="1" applyBorder="1" applyAlignment="1">
      <alignment vertical="center"/>
    </xf>
    <xf numFmtId="0" fontId="10" fillId="0" borderId="0" xfId="49" applyAlignment="1">
      <alignment vertical="center"/>
    </xf>
    <xf numFmtId="0" fontId="32" fillId="24" borderId="0" xfId="49" applyFont="1" applyFill="1" applyBorder="1" applyAlignment="1">
      <alignment vertical="center" wrapText="1"/>
    </xf>
    <xf numFmtId="0" fontId="10" fillId="0" borderId="0" xfId="49" applyBorder="1" applyAlignment="1">
      <alignment vertical="center" wrapText="1"/>
    </xf>
    <xf numFmtId="0" fontId="32" fillId="0" borderId="0" xfId="47" applyFont="1" applyAlignment="1">
      <alignment horizontal="left"/>
    </xf>
    <xf numFmtId="1" fontId="33" fillId="24" borderId="0" xfId="49" applyNumberFormat="1" applyFont="1" applyFill="1" applyAlignment="1">
      <alignment wrapText="1"/>
    </xf>
    <xf numFmtId="0" fontId="10" fillId="24" borderId="0" xfId="49" applyFill="1" applyAlignment="1">
      <alignment wrapText="1"/>
    </xf>
    <xf numFmtId="0" fontId="10" fillId="24" borderId="0" xfId="49" applyFill="1" applyAlignment="1"/>
    <xf numFmtId="0" fontId="40" fillId="24" borderId="11" xfId="0" applyFont="1" applyFill="1" applyBorder="1" applyAlignment="1">
      <alignment horizontal="center" wrapText="1"/>
    </xf>
    <xf numFmtId="1" fontId="33" fillId="24" borderId="0" xfId="49" applyNumberFormat="1" applyFont="1" applyFill="1" applyBorder="1" applyAlignment="1">
      <alignment horizontal="left"/>
    </xf>
    <xf numFmtId="0" fontId="33" fillId="24" borderId="12" xfId="0" applyFont="1" applyFill="1" applyBorder="1" applyAlignment="1">
      <alignment horizontal="center" wrapText="1"/>
    </xf>
    <xf numFmtId="1" fontId="33" fillId="24" borderId="12" xfId="0" applyNumberFormat="1" applyFont="1" applyFill="1" applyBorder="1" applyAlignment="1">
      <alignment horizontal="center"/>
    </xf>
    <xf numFmtId="0" fontId="32" fillId="24" borderId="28" xfId="0" applyFont="1" applyFill="1" applyBorder="1" applyAlignment="1">
      <alignment horizontal="center" vertical="center" wrapText="1"/>
    </xf>
    <xf numFmtId="0" fontId="32" fillId="24" borderId="11" xfId="0" applyFont="1" applyFill="1" applyBorder="1" applyAlignment="1">
      <alignment horizontal="center" vertical="center" wrapText="1"/>
    </xf>
    <xf numFmtId="0" fontId="37" fillId="24" borderId="0" xfId="0" applyFont="1" applyFill="1" applyAlignment="1">
      <alignment horizontal="center" vertical="center" wrapText="1"/>
    </xf>
    <xf numFmtId="0" fontId="37" fillId="24" borderId="0" xfId="0" applyFont="1" applyFill="1" applyBorder="1" applyAlignment="1">
      <alignment horizontal="center" vertical="center" wrapText="1"/>
    </xf>
    <xf numFmtId="0" fontId="37" fillId="24" borderId="11" xfId="0" applyFont="1" applyFill="1" applyBorder="1" applyAlignment="1">
      <alignment horizontal="center" vertical="center" wrapText="1"/>
    </xf>
    <xf numFmtId="0" fontId="40" fillId="24" borderId="12" xfId="0" applyFont="1" applyFill="1" applyBorder="1" applyAlignment="1">
      <alignment horizontal="center" wrapText="1"/>
    </xf>
    <xf numFmtId="0" fontId="32" fillId="0" borderId="0" xfId="49" applyFont="1" applyAlignment="1" applyProtection="1">
      <alignment horizontal="left" vertical="center"/>
    </xf>
    <xf numFmtId="0" fontId="32" fillId="0" borderId="0" xfId="49" applyFont="1" applyFill="1" applyAlignment="1" applyProtection="1">
      <alignment vertical="center" wrapText="1"/>
    </xf>
    <xf numFmtId="0" fontId="32" fillId="0" borderId="0" xfId="49" applyFont="1" applyAlignment="1" applyProtection="1">
      <alignment horizontal="left" vertical="center" wrapText="1"/>
    </xf>
    <xf numFmtId="0" fontId="33" fillId="0" borderId="0" xfId="49" applyFont="1" applyFill="1" applyAlignment="1" applyProtection="1">
      <alignment horizontal="left" wrapText="1"/>
    </xf>
    <xf numFmtId="0" fontId="0" fillId="0" borderId="0" xfId="0" applyAlignment="1">
      <alignment horizontal="left" wrapText="1"/>
    </xf>
    <xf numFmtId="0" fontId="33" fillId="0" borderId="18" xfId="49" applyFont="1" applyFill="1" applyBorder="1" applyAlignment="1" applyProtection="1">
      <alignment horizontal="left"/>
      <protection locked="0"/>
    </xf>
    <xf numFmtId="0" fontId="33" fillId="0" borderId="12" xfId="49" applyFont="1" applyFill="1" applyBorder="1" applyAlignment="1" applyProtection="1">
      <alignment horizontal="left"/>
      <protection locked="0"/>
    </xf>
    <xf numFmtId="0" fontId="33" fillId="0" borderId="17" xfId="49" applyFont="1" applyFill="1" applyBorder="1" applyAlignment="1" applyProtection="1">
      <alignment horizontal="left"/>
      <protection locked="0"/>
    </xf>
    <xf numFmtId="0" fontId="37" fillId="0" borderId="0" xfId="34" applyFont="1" applyBorder="1" applyAlignment="1" applyProtection="1">
      <alignment horizontal="right" vertical="center" indent="1"/>
      <protection locked="0" hidden="1"/>
    </xf>
    <xf numFmtId="0" fontId="33" fillId="0" borderId="0" xfId="49" applyFont="1" applyAlignment="1" applyProtection="1">
      <alignment horizontal="left" wrapText="1"/>
    </xf>
    <xf numFmtId="0" fontId="33" fillId="30" borderId="18" xfId="49" applyFont="1" applyFill="1" applyBorder="1" applyAlignment="1" applyProtection="1">
      <alignment horizontal="left"/>
      <protection hidden="1"/>
    </xf>
    <xf numFmtId="0" fontId="33" fillId="30" borderId="12" xfId="49" applyFont="1" applyFill="1" applyBorder="1" applyAlignment="1" applyProtection="1">
      <alignment horizontal="left"/>
      <protection hidden="1"/>
    </xf>
    <xf numFmtId="0" fontId="33" fillId="30" borderId="17" xfId="49" applyFont="1" applyFill="1" applyBorder="1" applyAlignment="1" applyProtection="1">
      <alignment horizontal="left"/>
      <protection hidden="1"/>
    </xf>
    <xf numFmtId="0" fontId="32" fillId="0" borderId="0" xfId="38" applyFont="1" applyFill="1" applyAlignment="1">
      <alignment horizontal="left" vertical="center" wrapText="1"/>
    </xf>
    <xf numFmtId="0" fontId="33" fillId="0" borderId="0" xfId="49" applyFont="1" applyAlignment="1" applyProtection="1">
      <alignment horizontal="left"/>
    </xf>
    <xf numFmtId="0" fontId="33" fillId="0" borderId="11" xfId="49" applyFont="1" applyBorder="1" applyAlignment="1">
      <alignment horizontal="center" vertical="center"/>
    </xf>
    <xf numFmtId="3" fontId="32" fillId="0" borderId="10" xfId="49" applyNumberFormat="1" applyFont="1" applyBorder="1" applyAlignment="1">
      <alignment horizontal="center" vertical="center" wrapText="1"/>
    </xf>
    <xf numFmtId="3" fontId="32" fillId="0" borderId="11" xfId="49" applyNumberFormat="1" applyFont="1" applyBorder="1" applyAlignment="1">
      <alignment horizontal="center" vertical="center" wrapText="1"/>
    </xf>
    <xf numFmtId="165" fontId="32" fillId="0" borderId="10" xfId="49" applyNumberFormat="1" applyFont="1" applyBorder="1" applyAlignment="1">
      <alignment horizontal="center" vertical="center" wrapText="1"/>
    </xf>
    <xf numFmtId="165" fontId="32" fillId="0" borderId="11" xfId="49" applyNumberFormat="1" applyFont="1" applyBorder="1" applyAlignment="1">
      <alignment horizontal="center" vertical="center" wrapText="1"/>
    </xf>
    <xf numFmtId="165" fontId="32" fillId="0" borderId="12" xfId="49" applyNumberFormat="1" applyFont="1" applyBorder="1" applyAlignment="1">
      <alignment horizontal="center" vertical="center" wrapText="1"/>
    </xf>
    <xf numFmtId="0" fontId="32" fillId="0" borderId="0" xfId="40" applyFont="1" applyBorder="1" applyAlignment="1">
      <alignment horizontal="center" vertical="center" wrapText="1"/>
      <protection locked="0"/>
    </xf>
    <xf numFmtId="0" fontId="33" fillId="30" borderId="30" xfId="49" applyFont="1" applyFill="1" applyBorder="1" applyAlignment="1" applyProtection="1">
      <alignment horizontal="center"/>
      <protection hidden="1"/>
    </xf>
    <xf numFmtId="0" fontId="33" fillId="30" borderId="28" xfId="49" applyFont="1" applyFill="1" applyBorder="1" applyAlignment="1" applyProtection="1">
      <alignment horizontal="center"/>
      <protection hidden="1"/>
    </xf>
    <xf numFmtId="0" fontId="32" fillId="0" borderId="28" xfId="49" applyFont="1" applyBorder="1" applyAlignment="1">
      <alignment horizontal="center" vertical="center" wrapText="1"/>
    </xf>
    <xf numFmtId="0" fontId="33" fillId="0" borderId="18" xfId="49" applyFont="1" applyFill="1" applyBorder="1" applyAlignment="1" applyProtection="1">
      <alignment horizontal="center"/>
      <protection hidden="1"/>
    </xf>
    <xf numFmtId="0" fontId="33" fillId="0" borderId="12" xfId="49" applyFont="1" applyFill="1" applyBorder="1" applyAlignment="1" applyProtection="1">
      <alignment horizontal="center"/>
      <protection hidden="1"/>
    </xf>
    <xf numFmtId="0" fontId="32" fillId="0" borderId="0" xfId="0" applyFont="1" applyAlignment="1" applyProtection="1">
      <alignment horizontal="left"/>
    </xf>
    <xf numFmtId="0" fontId="33" fillId="0" borderId="0" xfId="49" applyFont="1" applyAlignment="1">
      <alignment horizontal="left" vertical="top" wrapText="1"/>
    </xf>
    <xf numFmtId="0" fontId="10" fillId="0" borderId="0" xfId="49" applyAlignment="1">
      <alignment horizontal="left" vertical="center" wrapText="1"/>
    </xf>
    <xf numFmtId="0" fontId="32" fillId="0" borderId="12" xfId="49" applyFont="1" applyBorder="1" applyAlignment="1">
      <alignment horizontal="center"/>
    </xf>
    <xf numFmtId="0" fontId="32" fillId="0" borderId="0" xfId="0" applyFont="1" applyAlignment="1" applyProtection="1">
      <alignment horizontal="left" vertical="center"/>
    </xf>
    <xf numFmtId="0" fontId="10" fillId="0" borderId="0" xfId="49" applyAlignment="1">
      <alignment vertical="center" wrapText="1"/>
    </xf>
    <xf numFmtId="0" fontId="33" fillId="0" borderId="0" xfId="49" applyFont="1" applyAlignment="1">
      <alignment horizontal="left" vertical="center" wrapText="1"/>
    </xf>
    <xf numFmtId="0" fontId="10" fillId="0" borderId="0" xfId="49" applyAlignment="1">
      <alignment horizontal="left" vertical="center"/>
    </xf>
    <xf numFmtId="0" fontId="32" fillId="24" borderId="0" xfId="49" applyFont="1" applyFill="1" applyBorder="1" applyAlignment="1">
      <alignment horizontal="left" vertical="center" wrapText="1"/>
    </xf>
    <xf numFmtId="0" fontId="33" fillId="0" borderId="0" xfId="73" applyFont="1" applyAlignment="1">
      <alignment horizontal="left" vertical="top" wrapText="1"/>
    </xf>
    <xf numFmtId="0" fontId="76" fillId="32" borderId="65" xfId="73" applyFont="1" applyFill="1" applyBorder="1" applyAlignment="1">
      <alignment horizontal="center" wrapText="1"/>
    </xf>
    <xf numFmtId="0" fontId="76" fillId="32" borderId="122" xfId="73" applyFont="1" applyFill="1" applyBorder="1" applyAlignment="1">
      <alignment horizontal="center" wrapText="1"/>
    </xf>
    <xf numFmtId="0" fontId="32" fillId="0" borderId="12" xfId="73" applyFont="1" applyBorder="1" applyAlignment="1">
      <alignment horizontal="center" vertical="center"/>
    </xf>
    <xf numFmtId="0" fontId="32" fillId="24" borderId="0" xfId="73" applyFont="1" applyFill="1" applyBorder="1" applyAlignment="1">
      <alignment horizontal="left" vertical="center" wrapText="1"/>
    </xf>
    <xf numFmtId="0" fontId="32" fillId="0" borderId="0" xfId="73" applyFont="1" applyAlignment="1">
      <alignment horizontal="left" vertical="center" wrapText="1"/>
    </xf>
    <xf numFmtId="0" fontId="78" fillId="32" borderId="0" xfId="1103" applyFont="1" applyFill="1" applyAlignment="1">
      <alignment horizontal="left" vertical="center" wrapText="1"/>
    </xf>
    <xf numFmtId="0" fontId="32" fillId="0" borderId="0" xfId="73" applyFont="1" applyAlignment="1">
      <alignment horizontal="left" vertical="center"/>
    </xf>
    <xf numFmtId="0" fontId="33" fillId="0" borderId="0" xfId="0" applyFont="1" applyAlignment="1" applyProtection="1">
      <alignment horizontal="left" wrapText="1"/>
    </xf>
    <xf numFmtId="0" fontId="33" fillId="30" borderId="18" xfId="49" applyFont="1" applyFill="1" applyBorder="1" applyAlignment="1" applyProtection="1">
      <alignment horizontal="center"/>
      <protection hidden="1"/>
    </xf>
    <xf numFmtId="0" fontId="33" fillId="30" borderId="17" xfId="49" applyFont="1" applyFill="1" applyBorder="1" applyAlignment="1" applyProtection="1">
      <alignment horizontal="center"/>
      <protection hidden="1"/>
    </xf>
    <xf numFmtId="0" fontId="32" fillId="0" borderId="0" xfId="49" applyFont="1" applyFill="1" applyAlignment="1">
      <alignment horizontal="left" wrapText="1"/>
    </xf>
    <xf numFmtId="165" fontId="32" fillId="0" borderId="10" xfId="0" applyNumberFormat="1" applyFont="1" applyBorder="1" applyAlignment="1">
      <alignment horizontal="center" vertical="center" wrapText="1"/>
    </xf>
    <xf numFmtId="0" fontId="32" fillId="0" borderId="11" xfId="0" applyFont="1" applyBorder="1" applyAlignment="1">
      <alignment horizontal="center" vertical="center" wrapText="1"/>
    </xf>
    <xf numFmtId="0" fontId="32" fillId="0" borderId="10" xfId="0" applyFont="1" applyBorder="1" applyAlignment="1">
      <alignment horizontal="center" vertical="center" wrapText="1"/>
    </xf>
    <xf numFmtId="0" fontId="32" fillId="0" borderId="28" xfId="49" applyFont="1" applyBorder="1" applyAlignment="1" applyProtection="1">
      <alignment horizontal="left" vertical="center"/>
      <protection hidden="1"/>
    </xf>
    <xf numFmtId="0" fontId="32" fillId="0" borderId="11" xfId="49" applyFont="1" applyBorder="1" applyAlignment="1" applyProtection="1">
      <alignment horizontal="left" vertical="center"/>
      <protection hidden="1"/>
    </xf>
    <xf numFmtId="0" fontId="32" fillId="0" borderId="0" xfId="38" applyFont="1" applyFill="1" applyAlignment="1" applyProtection="1">
      <alignment horizontal="left" vertical="center" wrapText="1"/>
    </xf>
    <xf numFmtId="0" fontId="10" fillId="0" borderId="0" xfId="49" applyAlignment="1" applyProtection="1">
      <alignment horizontal="left" vertical="center"/>
    </xf>
    <xf numFmtId="0" fontId="33" fillId="30" borderId="18" xfId="49" applyFont="1" applyFill="1" applyBorder="1" applyAlignment="1" applyProtection="1">
      <alignment horizontal="center"/>
      <protection locked="0"/>
    </xf>
    <xf numFmtId="0" fontId="33" fillId="30" borderId="28" xfId="49" applyFont="1" applyFill="1" applyBorder="1" applyAlignment="1" applyProtection="1">
      <alignment horizontal="center"/>
      <protection locked="0"/>
    </xf>
    <xf numFmtId="0" fontId="33" fillId="30" borderId="31" xfId="49" applyFont="1" applyFill="1" applyBorder="1" applyAlignment="1" applyProtection="1">
      <alignment horizontal="center"/>
      <protection locked="0"/>
    </xf>
    <xf numFmtId="0" fontId="33" fillId="0" borderId="0" xfId="0" applyFont="1" applyAlignment="1" applyProtection="1">
      <alignment horizontal="left"/>
    </xf>
    <xf numFmtId="3" fontId="32" fillId="0" borderId="10" xfId="0" applyNumberFormat="1" applyFont="1" applyBorder="1" applyAlignment="1">
      <alignment horizontal="center" vertical="center" wrapText="1"/>
    </xf>
    <xf numFmtId="3" fontId="32" fillId="0" borderId="11" xfId="0" applyNumberFormat="1" applyFont="1" applyBorder="1" applyAlignment="1">
      <alignment horizontal="center" vertical="center" wrapText="1"/>
    </xf>
    <xf numFmtId="0" fontId="32" fillId="0" borderId="12" xfId="0" applyFont="1" applyBorder="1" applyAlignment="1">
      <alignment horizontal="center" vertical="center" wrapText="1"/>
    </xf>
    <xf numFmtId="0" fontId="32" fillId="0" borderId="0" xfId="47" applyFont="1" applyAlignment="1" applyProtection="1">
      <alignment horizontal="left"/>
    </xf>
    <xf numFmtId="0" fontId="0" fillId="0" borderId="0" xfId="0" applyAlignment="1" applyProtection="1">
      <alignment vertical="center"/>
    </xf>
    <xf numFmtId="0" fontId="33" fillId="30" borderId="18" xfId="49" applyFont="1" applyFill="1" applyBorder="1" applyAlignment="1" applyProtection="1">
      <alignment horizontal="center"/>
    </xf>
    <xf numFmtId="0" fontId="33" fillId="30" borderId="17" xfId="49" applyFont="1" applyFill="1" applyBorder="1" applyAlignment="1" applyProtection="1">
      <alignment horizontal="center"/>
    </xf>
    <xf numFmtId="0" fontId="32" fillId="0" borderId="0" xfId="0" applyFont="1" applyAlignment="1">
      <alignment horizontal="left" vertical="center" wrapText="1"/>
    </xf>
    <xf numFmtId="0" fontId="32" fillId="0" borderId="0" xfId="0" applyFont="1" applyAlignment="1" applyProtection="1">
      <alignment horizontal="left" vertical="center" wrapText="1"/>
    </xf>
    <xf numFmtId="0" fontId="0" fillId="0" borderId="0" xfId="0" applyAlignment="1">
      <alignment horizontal="left" vertical="center" wrapText="1"/>
    </xf>
    <xf numFmtId="0" fontId="33" fillId="0" borderId="0" xfId="40" applyFont="1" applyAlignment="1" applyProtection="1">
      <alignment horizontal="left"/>
    </xf>
    <xf numFmtId="0" fontId="33" fillId="30" borderId="15" xfId="49" applyFont="1" applyFill="1" applyBorder="1" applyAlignment="1" applyProtection="1">
      <alignment horizontal="center"/>
      <protection hidden="1"/>
    </xf>
    <xf numFmtId="0" fontId="33" fillId="0" borderId="15" xfId="49" applyFont="1" applyFill="1" applyBorder="1" applyAlignment="1" applyProtection="1">
      <alignment horizontal="center"/>
      <protection hidden="1"/>
    </xf>
    <xf numFmtId="165" fontId="32" fillId="0" borderId="12" xfId="0" applyNumberFormat="1" applyFont="1" applyBorder="1" applyAlignment="1">
      <alignment horizontal="center" vertical="center" wrapText="1"/>
    </xf>
    <xf numFmtId="3" fontId="32" fillId="0" borderId="12" xfId="0" applyNumberFormat="1" applyFont="1" applyBorder="1" applyAlignment="1">
      <alignment horizontal="center" vertical="center" wrapText="1"/>
    </xf>
    <xf numFmtId="165" fontId="32" fillId="0" borderId="12" xfId="0" applyNumberFormat="1" applyFont="1" applyBorder="1" applyAlignment="1" applyProtection="1">
      <alignment horizontal="center" vertical="center" wrapText="1"/>
    </xf>
    <xf numFmtId="0" fontId="32" fillId="0" borderId="0" xfId="40" applyFont="1" applyBorder="1" applyAlignment="1" applyProtection="1">
      <alignment vertical="center"/>
    </xf>
    <xf numFmtId="0" fontId="10" fillId="0" borderId="0" xfId="49" applyAlignment="1" applyProtection="1">
      <alignment vertical="center"/>
    </xf>
    <xf numFmtId="0" fontId="32" fillId="0" borderId="0" xfId="47" applyFont="1" applyAlignment="1" applyProtection="1">
      <alignment horizontal="left" vertical="center"/>
    </xf>
    <xf numFmtId="0" fontId="32" fillId="0" borderId="0" xfId="40" applyFont="1" applyBorder="1" applyAlignment="1" applyProtection="1">
      <alignment horizontal="left" vertical="center"/>
    </xf>
    <xf numFmtId="0" fontId="33" fillId="28" borderId="0" xfId="40" applyFont="1" applyFill="1" applyAlignment="1" applyProtection="1">
      <alignment horizontal="left"/>
    </xf>
    <xf numFmtId="0" fontId="33" fillId="28" borderId="0" xfId="49" applyFont="1" applyFill="1" applyAlignment="1" applyProtection="1">
      <alignment horizontal="left"/>
    </xf>
    <xf numFmtId="0" fontId="32" fillId="28" borderId="0" xfId="40" applyFont="1" applyFill="1" applyAlignment="1" applyProtection="1">
      <alignment vertical="center" wrapText="1"/>
    </xf>
    <xf numFmtId="0" fontId="0" fillId="0" borderId="0" xfId="0" applyAlignment="1" applyProtection="1">
      <alignment vertical="center" wrapText="1"/>
    </xf>
    <xf numFmtId="0" fontId="32" fillId="28" borderId="0" xfId="49" applyFont="1" applyFill="1" applyAlignment="1" applyProtection="1">
      <alignment horizontal="left" vertical="center"/>
    </xf>
    <xf numFmtId="0" fontId="32" fillId="28" borderId="0" xfId="49" applyFont="1" applyFill="1" applyAlignment="1" applyProtection="1">
      <alignment horizontal="left" vertical="center" wrapText="1"/>
    </xf>
    <xf numFmtId="0" fontId="32" fillId="28" borderId="0" xfId="38" applyFont="1" applyFill="1" applyAlignment="1" applyProtection="1">
      <alignment horizontal="left" vertical="center" wrapText="1"/>
    </xf>
    <xf numFmtId="0" fontId="0" fillId="0" borderId="0" xfId="0" applyAlignment="1" applyProtection="1">
      <alignment horizontal="left" vertical="center" wrapText="1"/>
    </xf>
    <xf numFmtId="0" fontId="32" fillId="28" borderId="0" xfId="47" applyFont="1" applyFill="1" applyAlignment="1" applyProtection="1">
      <alignment horizontal="left"/>
    </xf>
    <xf numFmtId="0" fontId="10" fillId="28" borderId="0" xfId="49" applyFill="1" applyAlignment="1" applyProtection="1">
      <alignment horizontal="left" vertical="center" wrapText="1"/>
    </xf>
    <xf numFmtId="0" fontId="32" fillId="24" borderId="14" xfId="49" applyFont="1" applyFill="1" applyBorder="1" applyAlignment="1" applyProtection="1">
      <alignment horizontal="left" vertical="center"/>
    </xf>
    <xf numFmtId="0" fontId="10" fillId="0" borderId="0" xfId="49" applyFont="1" applyAlignment="1" applyProtection="1">
      <alignment vertical="center"/>
    </xf>
    <xf numFmtId="3" fontId="32" fillId="28" borderId="12" xfId="49" applyNumberFormat="1" applyFont="1" applyFill="1" applyBorder="1" applyAlignment="1" applyProtection="1">
      <alignment horizontal="center" vertical="center" wrapText="1"/>
    </xf>
    <xf numFmtId="0" fontId="32" fillId="28" borderId="12" xfId="40" applyFont="1" applyFill="1" applyBorder="1" applyAlignment="1" applyProtection="1">
      <alignment horizontal="center" vertical="center" wrapText="1"/>
    </xf>
    <xf numFmtId="0" fontId="64" fillId="28" borderId="0" xfId="49" applyFont="1" applyFill="1" applyAlignment="1" applyProtection="1">
      <alignment horizontal="left" vertical="center" wrapText="1"/>
    </xf>
    <xf numFmtId="0" fontId="10" fillId="28" borderId="0" xfId="49" applyFill="1" applyAlignment="1" applyProtection="1">
      <alignment horizontal="left"/>
    </xf>
    <xf numFmtId="0" fontId="10" fillId="28" borderId="12" xfId="49" applyFill="1" applyBorder="1" applyAlignment="1" applyProtection="1">
      <alignment horizontal="center" vertical="center" wrapText="1"/>
    </xf>
    <xf numFmtId="0" fontId="37" fillId="28" borderId="0" xfId="49" applyFont="1" applyFill="1" applyAlignment="1" applyProtection="1">
      <alignment horizontal="left" vertical="center" wrapText="1"/>
    </xf>
    <xf numFmtId="0" fontId="32" fillId="28" borderId="0" xfId="49" applyFont="1" applyFill="1" applyAlignment="1" applyProtection="1">
      <alignment horizontal="left" wrapText="1"/>
    </xf>
    <xf numFmtId="0" fontId="10" fillId="28" borderId="0" xfId="49" applyFill="1" applyAlignment="1" applyProtection="1">
      <alignment horizontal="left" wrapText="1"/>
    </xf>
    <xf numFmtId="0" fontId="32" fillId="28" borderId="0" xfId="40" applyFont="1" applyFill="1" applyBorder="1" applyAlignment="1" applyProtection="1">
      <alignment vertical="center" wrapText="1"/>
    </xf>
    <xf numFmtId="0" fontId="10" fillId="28" borderId="0" xfId="49" applyFill="1" applyAlignment="1" applyProtection="1">
      <alignment vertical="center" wrapText="1"/>
    </xf>
  </cellXfs>
  <cellStyles count="110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10" xfId="113" xr:uid="{00000000-0005-0000-0000-00001A000000}"/>
    <cellStyle name="Calculation 10 10" xfId="636" xr:uid="{00000000-0005-0000-0000-00001B000000}"/>
    <cellStyle name="Calculation 10 11" xfId="424" xr:uid="{00000000-0005-0000-0000-00001C000000}"/>
    <cellStyle name="Calculation 10 12" xfId="1093" xr:uid="{00000000-0005-0000-0000-00001D000000}"/>
    <cellStyle name="Calculation 10 2" xfId="194" xr:uid="{00000000-0005-0000-0000-00001E000000}"/>
    <cellStyle name="Calculation 10 2 2" xfId="716" xr:uid="{00000000-0005-0000-0000-00001F000000}"/>
    <cellStyle name="Calculation 10 3" xfId="218" xr:uid="{00000000-0005-0000-0000-000020000000}"/>
    <cellStyle name="Calculation 10 3 2" xfId="740" xr:uid="{00000000-0005-0000-0000-000021000000}"/>
    <cellStyle name="Calculation 10 4" xfId="281" xr:uid="{00000000-0005-0000-0000-000022000000}"/>
    <cellStyle name="Calculation 10 4 2" xfId="803" xr:uid="{00000000-0005-0000-0000-000023000000}"/>
    <cellStyle name="Calculation 10 5" xfId="297" xr:uid="{00000000-0005-0000-0000-000024000000}"/>
    <cellStyle name="Calculation 10 5 2" xfId="819" xr:uid="{00000000-0005-0000-0000-000025000000}"/>
    <cellStyle name="Calculation 10 6" xfId="413" xr:uid="{00000000-0005-0000-0000-000026000000}"/>
    <cellStyle name="Calculation 10 6 2" xfId="919" xr:uid="{00000000-0005-0000-0000-000027000000}"/>
    <cellStyle name="Calculation 10 7" xfId="355" xr:uid="{00000000-0005-0000-0000-000028000000}"/>
    <cellStyle name="Calculation 10 7 2" xfId="872" xr:uid="{00000000-0005-0000-0000-000029000000}"/>
    <cellStyle name="Calculation 10 8" xfId="513" xr:uid="{00000000-0005-0000-0000-00002A000000}"/>
    <cellStyle name="Calculation 10 8 2" xfId="1003" xr:uid="{00000000-0005-0000-0000-00002B000000}"/>
    <cellStyle name="Calculation 10 9" xfId="539" xr:uid="{00000000-0005-0000-0000-00002C000000}"/>
    <cellStyle name="Calculation 10 9 2" xfId="1022" xr:uid="{00000000-0005-0000-0000-00002D000000}"/>
    <cellStyle name="Calculation 11" xfId="146" xr:uid="{00000000-0005-0000-0000-00002E000000}"/>
    <cellStyle name="Calculation 11 10" xfId="577" xr:uid="{00000000-0005-0000-0000-00002F000000}"/>
    <cellStyle name="Calculation 11 11" xfId="1043" xr:uid="{00000000-0005-0000-0000-000030000000}"/>
    <cellStyle name="Calculation 11 2" xfId="237" xr:uid="{00000000-0005-0000-0000-000031000000}"/>
    <cellStyle name="Calculation 11 2 2" xfId="759" xr:uid="{00000000-0005-0000-0000-000032000000}"/>
    <cellStyle name="Calculation 11 3" xfId="125" xr:uid="{00000000-0005-0000-0000-000033000000}"/>
    <cellStyle name="Calculation 11 3 2" xfId="648" xr:uid="{00000000-0005-0000-0000-000034000000}"/>
    <cellStyle name="Calculation 11 4" xfId="314" xr:uid="{00000000-0005-0000-0000-000035000000}"/>
    <cellStyle name="Calculation 11 4 2" xfId="836" xr:uid="{00000000-0005-0000-0000-000036000000}"/>
    <cellStyle name="Calculation 11 5" xfId="363" xr:uid="{00000000-0005-0000-0000-000037000000}"/>
    <cellStyle name="Calculation 11 5 2" xfId="876" xr:uid="{00000000-0005-0000-0000-000038000000}"/>
    <cellStyle name="Calculation 11 6" xfId="457" xr:uid="{00000000-0005-0000-0000-000039000000}"/>
    <cellStyle name="Calculation 11 6 2" xfId="949" xr:uid="{00000000-0005-0000-0000-00003A000000}"/>
    <cellStyle name="Calculation 11 7" xfId="445" xr:uid="{00000000-0005-0000-0000-00003B000000}"/>
    <cellStyle name="Calculation 11 7 2" xfId="940" xr:uid="{00000000-0005-0000-0000-00003C000000}"/>
    <cellStyle name="Calculation 11 8" xfId="511" xr:uid="{00000000-0005-0000-0000-00003D000000}"/>
    <cellStyle name="Calculation 11 8 2" xfId="1001" xr:uid="{00000000-0005-0000-0000-00003E000000}"/>
    <cellStyle name="Calculation 11 9" xfId="669" xr:uid="{00000000-0005-0000-0000-00003F000000}"/>
    <cellStyle name="Calculation 12" xfId="94" xr:uid="{00000000-0005-0000-0000-000040000000}"/>
    <cellStyle name="Calculation 12 2" xfId="617" xr:uid="{00000000-0005-0000-0000-000041000000}"/>
    <cellStyle name="Calculation 2" xfId="63" xr:uid="{00000000-0005-0000-0000-000042000000}"/>
    <cellStyle name="Calculation 2 10" xfId="588" xr:uid="{00000000-0005-0000-0000-000043000000}"/>
    <cellStyle name="Calculation 2 11" xfId="434" xr:uid="{00000000-0005-0000-0000-000044000000}"/>
    <cellStyle name="Calculation 2 12" xfId="1057" xr:uid="{00000000-0005-0000-0000-000045000000}"/>
    <cellStyle name="Calculation 2 2" xfId="161" xr:uid="{00000000-0005-0000-0000-000046000000}"/>
    <cellStyle name="Calculation 2 2 2" xfId="683" xr:uid="{00000000-0005-0000-0000-000047000000}"/>
    <cellStyle name="Calculation 2 3" xfId="213" xr:uid="{00000000-0005-0000-0000-000048000000}"/>
    <cellStyle name="Calculation 2 3 2" xfId="735" xr:uid="{00000000-0005-0000-0000-000049000000}"/>
    <cellStyle name="Calculation 2 4" xfId="250" xr:uid="{00000000-0005-0000-0000-00004A000000}"/>
    <cellStyle name="Calculation 2 4 2" xfId="772" xr:uid="{00000000-0005-0000-0000-00004B000000}"/>
    <cellStyle name="Calculation 2 5" xfId="292" xr:uid="{00000000-0005-0000-0000-00004C000000}"/>
    <cellStyle name="Calculation 2 5 2" xfId="814" xr:uid="{00000000-0005-0000-0000-00004D000000}"/>
    <cellStyle name="Calculation 2 6" xfId="377" xr:uid="{00000000-0005-0000-0000-00004E000000}"/>
    <cellStyle name="Calculation 2 6 2" xfId="889" xr:uid="{00000000-0005-0000-0000-00004F000000}"/>
    <cellStyle name="Calculation 2 7" xfId="332" xr:uid="{00000000-0005-0000-0000-000050000000}"/>
    <cellStyle name="Calculation 2 7 2" xfId="850" xr:uid="{00000000-0005-0000-0000-000051000000}"/>
    <cellStyle name="Calculation 2 8" xfId="479" xr:uid="{00000000-0005-0000-0000-000052000000}"/>
    <cellStyle name="Calculation 2 8 2" xfId="969" xr:uid="{00000000-0005-0000-0000-000053000000}"/>
    <cellStyle name="Calculation 2 9" xfId="542" xr:uid="{00000000-0005-0000-0000-000054000000}"/>
    <cellStyle name="Calculation 2 9 2" xfId="1024" xr:uid="{00000000-0005-0000-0000-000055000000}"/>
    <cellStyle name="Calculation 3" xfId="59" xr:uid="{00000000-0005-0000-0000-000056000000}"/>
    <cellStyle name="Calculation 3 10" xfId="584" xr:uid="{00000000-0005-0000-0000-000057000000}"/>
    <cellStyle name="Calculation 3 11" xfId="455" xr:uid="{00000000-0005-0000-0000-000058000000}"/>
    <cellStyle name="Calculation 3 12" xfId="1053" xr:uid="{00000000-0005-0000-0000-000059000000}"/>
    <cellStyle name="Calculation 3 2" xfId="157" xr:uid="{00000000-0005-0000-0000-00005A000000}"/>
    <cellStyle name="Calculation 3 2 2" xfId="679" xr:uid="{00000000-0005-0000-0000-00005B000000}"/>
    <cellStyle name="Calculation 3 3" xfId="202" xr:uid="{00000000-0005-0000-0000-00005C000000}"/>
    <cellStyle name="Calculation 3 3 2" xfId="724" xr:uid="{00000000-0005-0000-0000-00005D000000}"/>
    <cellStyle name="Calculation 3 4" xfId="246" xr:uid="{00000000-0005-0000-0000-00005E000000}"/>
    <cellStyle name="Calculation 3 4 2" xfId="768" xr:uid="{00000000-0005-0000-0000-00005F000000}"/>
    <cellStyle name="Calculation 3 5" xfId="206" xr:uid="{00000000-0005-0000-0000-000060000000}"/>
    <cellStyle name="Calculation 3 5 2" xfId="728" xr:uid="{00000000-0005-0000-0000-000061000000}"/>
    <cellStyle name="Calculation 3 6" xfId="373" xr:uid="{00000000-0005-0000-0000-000062000000}"/>
    <cellStyle name="Calculation 3 6 2" xfId="885" xr:uid="{00000000-0005-0000-0000-000063000000}"/>
    <cellStyle name="Calculation 3 7" xfId="328" xr:uid="{00000000-0005-0000-0000-000064000000}"/>
    <cellStyle name="Calculation 3 7 2" xfId="846" xr:uid="{00000000-0005-0000-0000-000065000000}"/>
    <cellStyle name="Calculation 3 8" xfId="475" xr:uid="{00000000-0005-0000-0000-000066000000}"/>
    <cellStyle name="Calculation 3 8 2" xfId="965" xr:uid="{00000000-0005-0000-0000-000067000000}"/>
    <cellStyle name="Calculation 3 9" xfId="530" xr:uid="{00000000-0005-0000-0000-000068000000}"/>
    <cellStyle name="Calculation 3 9 2" xfId="1017" xr:uid="{00000000-0005-0000-0000-000069000000}"/>
    <cellStyle name="Calculation 4" xfId="76" xr:uid="{00000000-0005-0000-0000-00006A000000}"/>
    <cellStyle name="Calculation 4 10" xfId="600" xr:uid="{00000000-0005-0000-0000-00006B000000}"/>
    <cellStyle name="Calculation 4 11" xfId="565" xr:uid="{00000000-0005-0000-0000-00006C000000}"/>
    <cellStyle name="Calculation 4 12" xfId="1069" xr:uid="{00000000-0005-0000-0000-00006D000000}"/>
    <cellStyle name="Calculation 4 2" xfId="173" xr:uid="{00000000-0005-0000-0000-00006E000000}"/>
    <cellStyle name="Calculation 4 2 2" xfId="695" xr:uid="{00000000-0005-0000-0000-00006F000000}"/>
    <cellStyle name="Calculation 4 3" xfId="220" xr:uid="{00000000-0005-0000-0000-000070000000}"/>
    <cellStyle name="Calculation 4 3 2" xfId="742" xr:uid="{00000000-0005-0000-0000-000071000000}"/>
    <cellStyle name="Calculation 4 4" xfId="259" xr:uid="{00000000-0005-0000-0000-000072000000}"/>
    <cellStyle name="Calculation 4 4 2" xfId="781" xr:uid="{00000000-0005-0000-0000-000073000000}"/>
    <cellStyle name="Calculation 4 5" xfId="299" xr:uid="{00000000-0005-0000-0000-000074000000}"/>
    <cellStyle name="Calculation 4 5 2" xfId="821" xr:uid="{00000000-0005-0000-0000-000075000000}"/>
    <cellStyle name="Calculation 4 6" xfId="389" xr:uid="{00000000-0005-0000-0000-000076000000}"/>
    <cellStyle name="Calculation 4 6 2" xfId="898" xr:uid="{00000000-0005-0000-0000-000077000000}"/>
    <cellStyle name="Calculation 4 7" xfId="441" xr:uid="{00000000-0005-0000-0000-000078000000}"/>
    <cellStyle name="Calculation 4 7 2" xfId="938" xr:uid="{00000000-0005-0000-0000-000079000000}"/>
    <cellStyle name="Calculation 4 8" xfId="490" xr:uid="{00000000-0005-0000-0000-00007A000000}"/>
    <cellStyle name="Calculation 4 8 2" xfId="980" xr:uid="{00000000-0005-0000-0000-00007B000000}"/>
    <cellStyle name="Calculation 4 9" xfId="462" xr:uid="{00000000-0005-0000-0000-00007C000000}"/>
    <cellStyle name="Calculation 4 9 2" xfId="953" xr:uid="{00000000-0005-0000-0000-00007D000000}"/>
    <cellStyle name="Calculation 5" xfId="56" xr:uid="{00000000-0005-0000-0000-00007E000000}"/>
    <cellStyle name="Calculation 5 10" xfId="581" xr:uid="{00000000-0005-0000-0000-00007F000000}"/>
    <cellStyle name="Calculation 5 11" xfId="438" xr:uid="{00000000-0005-0000-0000-000080000000}"/>
    <cellStyle name="Calculation 5 12" xfId="1050" xr:uid="{00000000-0005-0000-0000-000081000000}"/>
    <cellStyle name="Calculation 5 2" xfId="154" xr:uid="{00000000-0005-0000-0000-000082000000}"/>
    <cellStyle name="Calculation 5 2 2" xfId="676" xr:uid="{00000000-0005-0000-0000-000083000000}"/>
    <cellStyle name="Calculation 5 3" xfId="95" xr:uid="{00000000-0005-0000-0000-000084000000}"/>
    <cellStyle name="Calculation 5 3 2" xfId="618" xr:uid="{00000000-0005-0000-0000-000085000000}"/>
    <cellStyle name="Calculation 5 4" xfId="243" xr:uid="{00000000-0005-0000-0000-000086000000}"/>
    <cellStyle name="Calculation 5 4 2" xfId="765" xr:uid="{00000000-0005-0000-0000-000087000000}"/>
    <cellStyle name="Calculation 5 5" xfId="141" xr:uid="{00000000-0005-0000-0000-000088000000}"/>
    <cellStyle name="Calculation 5 5 2" xfId="664" xr:uid="{00000000-0005-0000-0000-000089000000}"/>
    <cellStyle name="Calculation 5 6" xfId="370" xr:uid="{00000000-0005-0000-0000-00008A000000}"/>
    <cellStyle name="Calculation 5 6 2" xfId="882" xr:uid="{00000000-0005-0000-0000-00008B000000}"/>
    <cellStyle name="Calculation 5 7" xfId="465" xr:uid="{00000000-0005-0000-0000-00008C000000}"/>
    <cellStyle name="Calculation 5 7 2" xfId="956" xr:uid="{00000000-0005-0000-0000-00008D000000}"/>
    <cellStyle name="Calculation 5 8" xfId="472" xr:uid="{00000000-0005-0000-0000-00008E000000}"/>
    <cellStyle name="Calculation 5 8 2" xfId="962" xr:uid="{00000000-0005-0000-0000-00008F000000}"/>
    <cellStyle name="Calculation 5 9" xfId="561" xr:uid="{00000000-0005-0000-0000-000090000000}"/>
    <cellStyle name="Calculation 5 9 2" xfId="1037" xr:uid="{00000000-0005-0000-0000-000091000000}"/>
    <cellStyle name="Calculation 6" xfId="80" xr:uid="{00000000-0005-0000-0000-000092000000}"/>
    <cellStyle name="Calculation 6 10" xfId="604" xr:uid="{00000000-0005-0000-0000-000093000000}"/>
    <cellStyle name="Calculation 6 11" xfId="554" xr:uid="{00000000-0005-0000-0000-000094000000}"/>
    <cellStyle name="Calculation 6 12" xfId="1073" xr:uid="{00000000-0005-0000-0000-000095000000}"/>
    <cellStyle name="Calculation 6 2" xfId="177" xr:uid="{00000000-0005-0000-0000-000096000000}"/>
    <cellStyle name="Calculation 6 2 2" xfId="699" xr:uid="{00000000-0005-0000-0000-000097000000}"/>
    <cellStyle name="Calculation 6 3" xfId="140" xr:uid="{00000000-0005-0000-0000-000098000000}"/>
    <cellStyle name="Calculation 6 3 2" xfId="663" xr:uid="{00000000-0005-0000-0000-000099000000}"/>
    <cellStyle name="Calculation 6 4" xfId="263" xr:uid="{00000000-0005-0000-0000-00009A000000}"/>
    <cellStyle name="Calculation 6 4 2" xfId="785" xr:uid="{00000000-0005-0000-0000-00009B000000}"/>
    <cellStyle name="Calculation 6 5" xfId="112" xr:uid="{00000000-0005-0000-0000-00009C000000}"/>
    <cellStyle name="Calculation 6 5 2" xfId="635" xr:uid="{00000000-0005-0000-0000-00009D000000}"/>
    <cellStyle name="Calculation 6 6" xfId="393" xr:uid="{00000000-0005-0000-0000-00009E000000}"/>
    <cellStyle name="Calculation 6 6 2" xfId="902" xr:uid="{00000000-0005-0000-0000-00009F000000}"/>
    <cellStyle name="Calculation 6 7" xfId="337" xr:uid="{00000000-0005-0000-0000-0000A0000000}"/>
    <cellStyle name="Calculation 6 7 2" xfId="855" xr:uid="{00000000-0005-0000-0000-0000A1000000}"/>
    <cellStyle name="Calculation 6 8" xfId="494" xr:uid="{00000000-0005-0000-0000-0000A2000000}"/>
    <cellStyle name="Calculation 6 8 2" xfId="984" xr:uid="{00000000-0005-0000-0000-0000A3000000}"/>
    <cellStyle name="Calculation 6 9" xfId="563" xr:uid="{00000000-0005-0000-0000-0000A4000000}"/>
    <cellStyle name="Calculation 6 9 2" xfId="1038" xr:uid="{00000000-0005-0000-0000-0000A5000000}"/>
    <cellStyle name="Calculation 7" xfId="100" xr:uid="{00000000-0005-0000-0000-0000A6000000}"/>
    <cellStyle name="Calculation 7 10" xfId="623" xr:uid="{00000000-0005-0000-0000-0000A7000000}"/>
    <cellStyle name="Calculation 7 11" xfId="557" xr:uid="{00000000-0005-0000-0000-0000A8000000}"/>
    <cellStyle name="Calculation 7 12" xfId="1087" xr:uid="{00000000-0005-0000-0000-0000A9000000}"/>
    <cellStyle name="Calculation 7 2" xfId="191" xr:uid="{00000000-0005-0000-0000-0000AA000000}"/>
    <cellStyle name="Calculation 7 2 2" xfId="713" xr:uid="{00000000-0005-0000-0000-0000AB000000}"/>
    <cellStyle name="Calculation 7 3" xfId="205" xr:uid="{00000000-0005-0000-0000-0000AC000000}"/>
    <cellStyle name="Calculation 7 3 2" xfId="727" xr:uid="{00000000-0005-0000-0000-0000AD000000}"/>
    <cellStyle name="Calculation 7 4" xfId="277" xr:uid="{00000000-0005-0000-0000-0000AE000000}"/>
    <cellStyle name="Calculation 7 4 2" xfId="799" xr:uid="{00000000-0005-0000-0000-0000AF000000}"/>
    <cellStyle name="Calculation 7 5" xfId="238" xr:uid="{00000000-0005-0000-0000-0000B0000000}"/>
    <cellStyle name="Calculation 7 5 2" xfId="760" xr:uid="{00000000-0005-0000-0000-0000B1000000}"/>
    <cellStyle name="Calculation 7 6" xfId="407" xr:uid="{00000000-0005-0000-0000-0000B2000000}"/>
    <cellStyle name="Calculation 7 6 2" xfId="916" xr:uid="{00000000-0005-0000-0000-0000B3000000}"/>
    <cellStyle name="Calculation 7 7" xfId="350" xr:uid="{00000000-0005-0000-0000-0000B4000000}"/>
    <cellStyle name="Calculation 7 7 2" xfId="868" xr:uid="{00000000-0005-0000-0000-0000B5000000}"/>
    <cellStyle name="Calculation 7 8" xfId="508" xr:uid="{00000000-0005-0000-0000-0000B6000000}"/>
    <cellStyle name="Calculation 7 8 2" xfId="998" xr:uid="{00000000-0005-0000-0000-0000B7000000}"/>
    <cellStyle name="Calculation 7 9" xfId="420" xr:uid="{00000000-0005-0000-0000-0000B8000000}"/>
    <cellStyle name="Calculation 7 9 2" xfId="926" xr:uid="{00000000-0005-0000-0000-0000B9000000}"/>
    <cellStyle name="Calculation 8" xfId="97" xr:uid="{00000000-0005-0000-0000-0000BA000000}"/>
    <cellStyle name="Calculation 8 10" xfId="620" xr:uid="{00000000-0005-0000-0000-0000BB000000}"/>
    <cellStyle name="Calculation 8 11" xfId="453" xr:uid="{00000000-0005-0000-0000-0000BC000000}"/>
    <cellStyle name="Calculation 8 12" xfId="1086" xr:uid="{00000000-0005-0000-0000-0000BD000000}"/>
    <cellStyle name="Calculation 8 2" xfId="190" xr:uid="{00000000-0005-0000-0000-0000BE000000}"/>
    <cellStyle name="Calculation 8 2 2" xfId="712" xr:uid="{00000000-0005-0000-0000-0000BF000000}"/>
    <cellStyle name="Calculation 8 3" xfId="219" xr:uid="{00000000-0005-0000-0000-0000C0000000}"/>
    <cellStyle name="Calculation 8 3 2" xfId="741" xr:uid="{00000000-0005-0000-0000-0000C1000000}"/>
    <cellStyle name="Calculation 8 4" xfId="276" xr:uid="{00000000-0005-0000-0000-0000C2000000}"/>
    <cellStyle name="Calculation 8 4 2" xfId="798" xr:uid="{00000000-0005-0000-0000-0000C3000000}"/>
    <cellStyle name="Calculation 8 5" xfId="298" xr:uid="{00000000-0005-0000-0000-0000C4000000}"/>
    <cellStyle name="Calculation 8 5 2" xfId="820" xr:uid="{00000000-0005-0000-0000-0000C5000000}"/>
    <cellStyle name="Calculation 8 6" xfId="406" xr:uid="{00000000-0005-0000-0000-0000C6000000}"/>
    <cellStyle name="Calculation 8 6 2" xfId="915" xr:uid="{00000000-0005-0000-0000-0000C7000000}"/>
    <cellStyle name="Calculation 8 7" xfId="349" xr:uid="{00000000-0005-0000-0000-0000C8000000}"/>
    <cellStyle name="Calculation 8 7 2" xfId="867" xr:uid="{00000000-0005-0000-0000-0000C9000000}"/>
    <cellStyle name="Calculation 8 8" xfId="507" xr:uid="{00000000-0005-0000-0000-0000CA000000}"/>
    <cellStyle name="Calculation 8 8 2" xfId="997" xr:uid="{00000000-0005-0000-0000-0000CB000000}"/>
    <cellStyle name="Calculation 8 9" xfId="437" xr:uid="{00000000-0005-0000-0000-0000CC000000}"/>
    <cellStyle name="Calculation 8 9 2" xfId="936" xr:uid="{00000000-0005-0000-0000-0000CD000000}"/>
    <cellStyle name="Calculation 9" xfId="114" xr:uid="{00000000-0005-0000-0000-0000CE000000}"/>
    <cellStyle name="Calculation 9 10" xfId="637" xr:uid="{00000000-0005-0000-0000-0000CF000000}"/>
    <cellStyle name="Calculation 9 11" xfId="532" xr:uid="{00000000-0005-0000-0000-0000D0000000}"/>
    <cellStyle name="Calculation 9 12" xfId="1094" xr:uid="{00000000-0005-0000-0000-0000D1000000}"/>
    <cellStyle name="Calculation 9 2" xfId="195" xr:uid="{00000000-0005-0000-0000-0000D2000000}"/>
    <cellStyle name="Calculation 9 2 2" xfId="717" xr:uid="{00000000-0005-0000-0000-0000D3000000}"/>
    <cellStyle name="Calculation 9 3" xfId="222" xr:uid="{00000000-0005-0000-0000-0000D4000000}"/>
    <cellStyle name="Calculation 9 3 2" xfId="744" xr:uid="{00000000-0005-0000-0000-0000D5000000}"/>
    <cellStyle name="Calculation 9 4" xfId="282" xr:uid="{00000000-0005-0000-0000-0000D6000000}"/>
    <cellStyle name="Calculation 9 4 2" xfId="804" xr:uid="{00000000-0005-0000-0000-0000D7000000}"/>
    <cellStyle name="Calculation 9 5" xfId="301" xr:uid="{00000000-0005-0000-0000-0000D8000000}"/>
    <cellStyle name="Calculation 9 5 2" xfId="823" xr:uid="{00000000-0005-0000-0000-0000D9000000}"/>
    <cellStyle name="Calculation 9 6" xfId="414" xr:uid="{00000000-0005-0000-0000-0000DA000000}"/>
    <cellStyle name="Calculation 9 6 2" xfId="920" xr:uid="{00000000-0005-0000-0000-0000DB000000}"/>
    <cellStyle name="Calculation 9 7" xfId="358" xr:uid="{00000000-0005-0000-0000-0000DC000000}"/>
    <cellStyle name="Calculation 9 7 2" xfId="875" xr:uid="{00000000-0005-0000-0000-0000DD000000}"/>
    <cellStyle name="Calculation 9 8" xfId="514" xr:uid="{00000000-0005-0000-0000-0000DE000000}"/>
    <cellStyle name="Calculation 9 8 2" xfId="1004" xr:uid="{00000000-0005-0000-0000-0000DF000000}"/>
    <cellStyle name="Calculation 9 9" xfId="523" xr:uid="{00000000-0005-0000-0000-0000E0000000}"/>
    <cellStyle name="Calculation 9 9 2" xfId="1011" xr:uid="{00000000-0005-0000-0000-0000E1000000}"/>
    <cellStyle name="Check Cell" xfId="27" builtinId="23" customBuiltin="1"/>
    <cellStyle name="Comma 2" xfId="51" xr:uid="{00000000-0005-0000-0000-0000E300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SFR33_2009Tablesv2 2" xfId="90" xr:uid="{00000000-0005-0000-0000-0000EB000000}"/>
    <cellStyle name="Input" xfId="35" builtinId="20" customBuiltin="1"/>
    <cellStyle name="Input 10" xfId="118" xr:uid="{00000000-0005-0000-0000-0000ED000000}"/>
    <cellStyle name="Input 10 10" xfId="641" xr:uid="{00000000-0005-0000-0000-0000EE000000}"/>
    <cellStyle name="Input 10 11" xfId="536" xr:uid="{00000000-0005-0000-0000-0000EF000000}"/>
    <cellStyle name="Input 10 12" xfId="1095" xr:uid="{00000000-0005-0000-0000-0000F0000000}"/>
    <cellStyle name="Input 10 2" xfId="196" xr:uid="{00000000-0005-0000-0000-0000F1000000}"/>
    <cellStyle name="Input 10 2 2" xfId="718" xr:uid="{00000000-0005-0000-0000-0000F2000000}"/>
    <cellStyle name="Input 10 3" xfId="208" xr:uid="{00000000-0005-0000-0000-0000F3000000}"/>
    <cellStyle name="Input 10 3 2" xfId="730" xr:uid="{00000000-0005-0000-0000-0000F4000000}"/>
    <cellStyle name="Input 10 4" xfId="283" xr:uid="{00000000-0005-0000-0000-0000F5000000}"/>
    <cellStyle name="Input 10 4 2" xfId="805" xr:uid="{00000000-0005-0000-0000-0000F6000000}"/>
    <cellStyle name="Input 10 5" xfId="288" xr:uid="{00000000-0005-0000-0000-0000F7000000}"/>
    <cellStyle name="Input 10 5 2" xfId="810" xr:uid="{00000000-0005-0000-0000-0000F8000000}"/>
    <cellStyle name="Input 10 6" xfId="415" xr:uid="{00000000-0005-0000-0000-0000F9000000}"/>
    <cellStyle name="Input 10 6 2" xfId="921" xr:uid="{00000000-0005-0000-0000-0000FA000000}"/>
    <cellStyle name="Input 10 7" xfId="353" xr:uid="{00000000-0005-0000-0000-0000FB000000}"/>
    <cellStyle name="Input 10 7 2" xfId="871" xr:uid="{00000000-0005-0000-0000-0000FC000000}"/>
    <cellStyle name="Input 10 8" xfId="515" xr:uid="{00000000-0005-0000-0000-0000FD000000}"/>
    <cellStyle name="Input 10 8 2" xfId="1005" xr:uid="{00000000-0005-0000-0000-0000FE000000}"/>
    <cellStyle name="Input 10 9" xfId="538" xr:uid="{00000000-0005-0000-0000-0000FF000000}"/>
    <cellStyle name="Input 10 9 2" xfId="1021" xr:uid="{00000000-0005-0000-0000-000000010000}"/>
    <cellStyle name="Input 11" xfId="147" xr:uid="{00000000-0005-0000-0000-000001010000}"/>
    <cellStyle name="Input 11 10" xfId="571" xr:uid="{00000000-0005-0000-0000-000002010000}"/>
    <cellStyle name="Input 11 11" xfId="1044" xr:uid="{00000000-0005-0000-0000-000003010000}"/>
    <cellStyle name="Input 11 2" xfId="143" xr:uid="{00000000-0005-0000-0000-000004010000}"/>
    <cellStyle name="Input 11 2 2" xfId="666" xr:uid="{00000000-0005-0000-0000-000005010000}"/>
    <cellStyle name="Input 11 3" xfId="234" xr:uid="{00000000-0005-0000-0000-000006010000}"/>
    <cellStyle name="Input 11 3 2" xfId="756" xr:uid="{00000000-0005-0000-0000-000007010000}"/>
    <cellStyle name="Input 11 4" xfId="110" xr:uid="{00000000-0005-0000-0000-000008010000}"/>
    <cellStyle name="Input 11 4 2" xfId="633" xr:uid="{00000000-0005-0000-0000-000009010000}"/>
    <cellStyle name="Input 11 5" xfId="364" xr:uid="{00000000-0005-0000-0000-00000A010000}"/>
    <cellStyle name="Input 11 5 2" xfId="877" xr:uid="{00000000-0005-0000-0000-00000B010000}"/>
    <cellStyle name="Input 11 6" xfId="456" xr:uid="{00000000-0005-0000-0000-00000C010000}"/>
    <cellStyle name="Input 11 6 2" xfId="948" xr:uid="{00000000-0005-0000-0000-00000D010000}"/>
    <cellStyle name="Input 11 7" xfId="449" xr:uid="{00000000-0005-0000-0000-00000E010000}"/>
    <cellStyle name="Input 11 7 2" xfId="943" xr:uid="{00000000-0005-0000-0000-00000F010000}"/>
    <cellStyle name="Input 11 8" xfId="510" xr:uid="{00000000-0005-0000-0000-000010010000}"/>
    <cellStyle name="Input 11 8 2" xfId="1000" xr:uid="{00000000-0005-0000-0000-000011010000}"/>
    <cellStyle name="Input 11 9" xfId="670" xr:uid="{00000000-0005-0000-0000-000012010000}"/>
    <cellStyle name="Input 12" xfId="104" xr:uid="{00000000-0005-0000-0000-000013010000}"/>
    <cellStyle name="Input 12 2" xfId="627" xr:uid="{00000000-0005-0000-0000-000014010000}"/>
    <cellStyle name="Input 2" xfId="65" xr:uid="{00000000-0005-0000-0000-000015010000}"/>
    <cellStyle name="Input 2 10" xfId="590" xr:uid="{00000000-0005-0000-0000-000016010000}"/>
    <cellStyle name="Input 2 11" xfId="320" xr:uid="{00000000-0005-0000-0000-000017010000}"/>
    <cellStyle name="Input 2 12" xfId="1059" xr:uid="{00000000-0005-0000-0000-000018010000}"/>
    <cellStyle name="Input 2 2" xfId="163" xr:uid="{00000000-0005-0000-0000-000019010000}"/>
    <cellStyle name="Input 2 2 2" xfId="685" xr:uid="{00000000-0005-0000-0000-00001A010000}"/>
    <cellStyle name="Input 2 3" xfId="229" xr:uid="{00000000-0005-0000-0000-00001B010000}"/>
    <cellStyle name="Input 2 3 2" xfId="751" xr:uid="{00000000-0005-0000-0000-00001C010000}"/>
    <cellStyle name="Input 2 4" xfId="252" xr:uid="{00000000-0005-0000-0000-00001D010000}"/>
    <cellStyle name="Input 2 4 2" xfId="774" xr:uid="{00000000-0005-0000-0000-00001E010000}"/>
    <cellStyle name="Input 2 5" xfId="308" xr:uid="{00000000-0005-0000-0000-00001F010000}"/>
    <cellStyle name="Input 2 5 2" xfId="830" xr:uid="{00000000-0005-0000-0000-000020010000}"/>
    <cellStyle name="Input 2 6" xfId="379" xr:uid="{00000000-0005-0000-0000-000021010000}"/>
    <cellStyle name="Input 2 6 2" xfId="891" xr:uid="{00000000-0005-0000-0000-000022010000}"/>
    <cellStyle name="Input 2 7" xfId="334" xr:uid="{00000000-0005-0000-0000-000023010000}"/>
    <cellStyle name="Input 2 7 2" xfId="852" xr:uid="{00000000-0005-0000-0000-000024010000}"/>
    <cellStyle name="Input 2 8" xfId="481" xr:uid="{00000000-0005-0000-0000-000025010000}"/>
    <cellStyle name="Input 2 8 2" xfId="971" xr:uid="{00000000-0005-0000-0000-000026010000}"/>
    <cellStyle name="Input 2 9" xfId="548" xr:uid="{00000000-0005-0000-0000-000027010000}"/>
    <cellStyle name="Input 2 9 2" xfId="1030" xr:uid="{00000000-0005-0000-0000-000028010000}"/>
    <cellStyle name="Input 3" xfId="60" xr:uid="{00000000-0005-0000-0000-000029010000}"/>
    <cellStyle name="Input 3 10" xfId="585" xr:uid="{00000000-0005-0000-0000-00002A010000}"/>
    <cellStyle name="Input 3 11" xfId="421" xr:uid="{00000000-0005-0000-0000-00002B010000}"/>
    <cellStyle name="Input 3 12" xfId="1054" xr:uid="{00000000-0005-0000-0000-00002C010000}"/>
    <cellStyle name="Input 3 2" xfId="158" xr:uid="{00000000-0005-0000-0000-00002D010000}"/>
    <cellStyle name="Input 3 2 2" xfId="680" xr:uid="{00000000-0005-0000-0000-00002E010000}"/>
    <cellStyle name="Input 3 3" xfId="215" xr:uid="{00000000-0005-0000-0000-00002F010000}"/>
    <cellStyle name="Input 3 3 2" xfId="737" xr:uid="{00000000-0005-0000-0000-000030010000}"/>
    <cellStyle name="Input 3 4" xfId="247" xr:uid="{00000000-0005-0000-0000-000031010000}"/>
    <cellStyle name="Input 3 4 2" xfId="769" xr:uid="{00000000-0005-0000-0000-000032010000}"/>
    <cellStyle name="Input 3 5" xfId="294" xr:uid="{00000000-0005-0000-0000-000033010000}"/>
    <cellStyle name="Input 3 5 2" xfId="816" xr:uid="{00000000-0005-0000-0000-000034010000}"/>
    <cellStyle name="Input 3 6" xfId="374" xr:uid="{00000000-0005-0000-0000-000035010000}"/>
    <cellStyle name="Input 3 6 2" xfId="886" xr:uid="{00000000-0005-0000-0000-000036010000}"/>
    <cellStyle name="Input 3 7" xfId="329" xr:uid="{00000000-0005-0000-0000-000037010000}"/>
    <cellStyle name="Input 3 7 2" xfId="847" xr:uid="{00000000-0005-0000-0000-000038010000}"/>
    <cellStyle name="Input 3 8" xfId="476" xr:uid="{00000000-0005-0000-0000-000039010000}"/>
    <cellStyle name="Input 3 8 2" xfId="966" xr:uid="{00000000-0005-0000-0000-00003A010000}"/>
    <cellStyle name="Input 3 9" xfId="529" xr:uid="{00000000-0005-0000-0000-00003B010000}"/>
    <cellStyle name="Input 3 9 2" xfId="1016" xr:uid="{00000000-0005-0000-0000-00003C010000}"/>
    <cellStyle name="Input 4" xfId="57" xr:uid="{00000000-0005-0000-0000-00003D010000}"/>
    <cellStyle name="Input 4 10" xfId="582" xr:uid="{00000000-0005-0000-0000-00003E010000}"/>
    <cellStyle name="Input 4 11" xfId="576" xr:uid="{00000000-0005-0000-0000-00003F010000}"/>
    <cellStyle name="Input 4 12" xfId="1051" xr:uid="{00000000-0005-0000-0000-000040010000}"/>
    <cellStyle name="Input 4 2" xfId="155" xr:uid="{00000000-0005-0000-0000-000041010000}"/>
    <cellStyle name="Input 4 2 2" xfId="677" xr:uid="{00000000-0005-0000-0000-000042010000}"/>
    <cellStyle name="Input 4 3" xfId="241" xr:uid="{00000000-0005-0000-0000-000043010000}"/>
    <cellStyle name="Input 4 3 2" xfId="763" xr:uid="{00000000-0005-0000-0000-000044010000}"/>
    <cellStyle name="Input 4 4" xfId="244" xr:uid="{00000000-0005-0000-0000-000045010000}"/>
    <cellStyle name="Input 4 4 2" xfId="766" xr:uid="{00000000-0005-0000-0000-000046010000}"/>
    <cellStyle name="Input 4 5" xfId="316" xr:uid="{00000000-0005-0000-0000-000047010000}"/>
    <cellStyle name="Input 4 5 2" xfId="838" xr:uid="{00000000-0005-0000-0000-000048010000}"/>
    <cellStyle name="Input 4 6" xfId="371" xr:uid="{00000000-0005-0000-0000-000049010000}"/>
    <cellStyle name="Input 4 6 2" xfId="883" xr:uid="{00000000-0005-0000-0000-00004A010000}"/>
    <cellStyle name="Input 4 7" xfId="326" xr:uid="{00000000-0005-0000-0000-00004B010000}"/>
    <cellStyle name="Input 4 7 2" xfId="844" xr:uid="{00000000-0005-0000-0000-00004C010000}"/>
    <cellStyle name="Input 4 8" xfId="473" xr:uid="{00000000-0005-0000-0000-00004D010000}"/>
    <cellStyle name="Input 4 8 2" xfId="963" xr:uid="{00000000-0005-0000-0000-00004E010000}"/>
    <cellStyle name="Input 4 9" xfId="432" xr:uid="{00000000-0005-0000-0000-00004F010000}"/>
    <cellStyle name="Input 4 9 2" xfId="932" xr:uid="{00000000-0005-0000-0000-000050010000}"/>
    <cellStyle name="Input 5" xfId="70" xr:uid="{00000000-0005-0000-0000-000051010000}"/>
    <cellStyle name="Input 5 10" xfId="595" xr:uid="{00000000-0005-0000-0000-000052010000}"/>
    <cellStyle name="Input 5 11" xfId="572" xr:uid="{00000000-0005-0000-0000-000053010000}"/>
    <cellStyle name="Input 5 12" xfId="1064" xr:uid="{00000000-0005-0000-0000-000054010000}"/>
    <cellStyle name="Input 5 2" xfId="168" xr:uid="{00000000-0005-0000-0000-000055010000}"/>
    <cellStyle name="Input 5 2 2" xfId="690" xr:uid="{00000000-0005-0000-0000-000056010000}"/>
    <cellStyle name="Input 5 3" xfId="124" xr:uid="{00000000-0005-0000-0000-000057010000}"/>
    <cellStyle name="Input 5 3 2" xfId="647" xr:uid="{00000000-0005-0000-0000-000058010000}"/>
    <cellStyle name="Input 5 4" xfId="257" xr:uid="{00000000-0005-0000-0000-000059010000}"/>
    <cellStyle name="Input 5 4 2" xfId="779" xr:uid="{00000000-0005-0000-0000-00005A010000}"/>
    <cellStyle name="Input 5 5" xfId="126" xr:uid="{00000000-0005-0000-0000-00005B010000}"/>
    <cellStyle name="Input 5 5 2" xfId="649" xr:uid="{00000000-0005-0000-0000-00005C010000}"/>
    <cellStyle name="Input 5 6" xfId="384" xr:uid="{00000000-0005-0000-0000-00005D010000}"/>
    <cellStyle name="Input 5 6 2" xfId="896" xr:uid="{00000000-0005-0000-0000-00005E010000}"/>
    <cellStyle name="Input 5 7" xfId="459" xr:uid="{00000000-0005-0000-0000-00005F010000}"/>
    <cellStyle name="Input 5 7 2" xfId="951" xr:uid="{00000000-0005-0000-0000-000060010000}"/>
    <cellStyle name="Input 5 8" xfId="486" xr:uid="{00000000-0005-0000-0000-000061010000}"/>
    <cellStyle name="Input 5 8 2" xfId="976" xr:uid="{00000000-0005-0000-0000-000062010000}"/>
    <cellStyle name="Input 5 9" xfId="489" xr:uid="{00000000-0005-0000-0000-000063010000}"/>
    <cellStyle name="Input 5 9 2" xfId="979" xr:uid="{00000000-0005-0000-0000-000064010000}"/>
    <cellStyle name="Input 6" xfId="77" xr:uid="{00000000-0005-0000-0000-000065010000}"/>
    <cellStyle name="Input 6 10" xfId="601" xr:uid="{00000000-0005-0000-0000-000066010000}"/>
    <cellStyle name="Input 6 11" xfId="566" xr:uid="{00000000-0005-0000-0000-000067010000}"/>
    <cellStyle name="Input 6 12" xfId="1070" xr:uid="{00000000-0005-0000-0000-000068010000}"/>
    <cellStyle name="Input 6 2" xfId="174" xr:uid="{00000000-0005-0000-0000-000069010000}"/>
    <cellStyle name="Input 6 2 2" xfId="696" xr:uid="{00000000-0005-0000-0000-00006A010000}"/>
    <cellStyle name="Input 6 3" xfId="134" xr:uid="{00000000-0005-0000-0000-00006B010000}"/>
    <cellStyle name="Input 6 3 2" xfId="657" xr:uid="{00000000-0005-0000-0000-00006C010000}"/>
    <cellStyle name="Input 6 4" xfId="260" xr:uid="{00000000-0005-0000-0000-00006D010000}"/>
    <cellStyle name="Input 6 4 2" xfId="782" xr:uid="{00000000-0005-0000-0000-00006E010000}"/>
    <cellStyle name="Input 6 5" xfId="233" xr:uid="{00000000-0005-0000-0000-00006F010000}"/>
    <cellStyle name="Input 6 5 2" xfId="755" xr:uid="{00000000-0005-0000-0000-000070010000}"/>
    <cellStyle name="Input 6 6" xfId="390" xr:uid="{00000000-0005-0000-0000-000071010000}"/>
    <cellStyle name="Input 6 6 2" xfId="899" xr:uid="{00000000-0005-0000-0000-000072010000}"/>
    <cellStyle name="Input 6 7" xfId="429" xr:uid="{00000000-0005-0000-0000-000073010000}"/>
    <cellStyle name="Input 6 7 2" xfId="930" xr:uid="{00000000-0005-0000-0000-000074010000}"/>
    <cellStyle name="Input 6 8" xfId="491" xr:uid="{00000000-0005-0000-0000-000075010000}"/>
    <cellStyle name="Input 6 8 2" xfId="981" xr:uid="{00000000-0005-0000-0000-000076010000}"/>
    <cellStyle name="Input 6 9" xfId="440" xr:uid="{00000000-0005-0000-0000-000077010000}"/>
    <cellStyle name="Input 6 9 2" xfId="937" xr:uid="{00000000-0005-0000-0000-000078010000}"/>
    <cellStyle name="Input 7" xfId="88" xr:uid="{00000000-0005-0000-0000-000079010000}"/>
    <cellStyle name="Input 7 10" xfId="612" xr:uid="{00000000-0005-0000-0000-00007A010000}"/>
    <cellStyle name="Input 7 11" xfId="520" xr:uid="{00000000-0005-0000-0000-00007B010000}"/>
    <cellStyle name="Input 7 12" xfId="1081" xr:uid="{00000000-0005-0000-0000-00007C010000}"/>
    <cellStyle name="Input 7 2" xfId="185" xr:uid="{00000000-0005-0000-0000-00007D010000}"/>
    <cellStyle name="Input 7 2 2" xfId="707" xr:uid="{00000000-0005-0000-0000-00007E010000}"/>
    <cellStyle name="Input 7 3" xfId="228" xr:uid="{00000000-0005-0000-0000-00007F010000}"/>
    <cellStyle name="Input 7 3 2" xfId="750" xr:uid="{00000000-0005-0000-0000-000080010000}"/>
    <cellStyle name="Input 7 4" xfId="271" xr:uid="{00000000-0005-0000-0000-000081010000}"/>
    <cellStyle name="Input 7 4 2" xfId="793" xr:uid="{00000000-0005-0000-0000-000082010000}"/>
    <cellStyle name="Input 7 5" xfId="307" xr:uid="{00000000-0005-0000-0000-000083010000}"/>
    <cellStyle name="Input 7 5 2" xfId="829" xr:uid="{00000000-0005-0000-0000-000084010000}"/>
    <cellStyle name="Input 7 6" xfId="401" xr:uid="{00000000-0005-0000-0000-000085010000}"/>
    <cellStyle name="Input 7 6 2" xfId="910" xr:uid="{00000000-0005-0000-0000-000086010000}"/>
    <cellStyle name="Input 7 7" xfId="344" xr:uid="{00000000-0005-0000-0000-000087010000}"/>
    <cellStyle name="Input 7 7 2" xfId="862" xr:uid="{00000000-0005-0000-0000-000088010000}"/>
    <cellStyle name="Input 7 8" xfId="502" xr:uid="{00000000-0005-0000-0000-000089010000}"/>
    <cellStyle name="Input 7 8 2" xfId="992" xr:uid="{00000000-0005-0000-0000-00008A010000}"/>
    <cellStyle name="Input 7 9" xfId="549" xr:uid="{00000000-0005-0000-0000-00008B010000}"/>
    <cellStyle name="Input 7 9 2" xfId="1031" xr:uid="{00000000-0005-0000-0000-00008C010000}"/>
    <cellStyle name="Input 8" xfId="93" xr:uid="{00000000-0005-0000-0000-00008D010000}"/>
    <cellStyle name="Input 8 10" xfId="616" xr:uid="{00000000-0005-0000-0000-00008E010000}"/>
    <cellStyle name="Input 8 11" xfId="555" xr:uid="{00000000-0005-0000-0000-00008F010000}"/>
    <cellStyle name="Input 8 12" xfId="1085" xr:uid="{00000000-0005-0000-0000-000090010000}"/>
    <cellStyle name="Input 8 2" xfId="189" xr:uid="{00000000-0005-0000-0000-000091010000}"/>
    <cellStyle name="Input 8 2 2" xfId="711" xr:uid="{00000000-0005-0000-0000-000092010000}"/>
    <cellStyle name="Input 8 3" xfId="236" xr:uid="{00000000-0005-0000-0000-000093010000}"/>
    <cellStyle name="Input 8 3 2" xfId="758" xr:uid="{00000000-0005-0000-0000-000094010000}"/>
    <cellStyle name="Input 8 4" xfId="275" xr:uid="{00000000-0005-0000-0000-000095010000}"/>
    <cellStyle name="Input 8 4 2" xfId="797" xr:uid="{00000000-0005-0000-0000-000096010000}"/>
    <cellStyle name="Input 8 5" xfId="313" xr:uid="{00000000-0005-0000-0000-000097010000}"/>
    <cellStyle name="Input 8 5 2" xfId="835" xr:uid="{00000000-0005-0000-0000-000098010000}"/>
    <cellStyle name="Input 8 6" xfId="405" xr:uid="{00000000-0005-0000-0000-000099010000}"/>
    <cellStyle name="Input 8 6 2" xfId="914" xr:uid="{00000000-0005-0000-0000-00009A010000}"/>
    <cellStyle name="Input 8 7" xfId="348" xr:uid="{00000000-0005-0000-0000-00009B010000}"/>
    <cellStyle name="Input 8 7 2" xfId="866" xr:uid="{00000000-0005-0000-0000-00009C010000}"/>
    <cellStyle name="Input 8 8" xfId="506" xr:uid="{00000000-0005-0000-0000-00009D010000}"/>
    <cellStyle name="Input 8 8 2" xfId="996" xr:uid="{00000000-0005-0000-0000-00009E010000}"/>
    <cellStyle name="Input 8 9" xfId="535" xr:uid="{00000000-0005-0000-0000-00009F010000}"/>
    <cellStyle name="Input 8 9 2" xfId="1020" xr:uid="{00000000-0005-0000-0000-0000A0010000}"/>
    <cellStyle name="Input 9" xfId="123" xr:uid="{00000000-0005-0000-0000-0000A1010000}"/>
    <cellStyle name="Input 9 10" xfId="646" xr:uid="{00000000-0005-0000-0000-0000A2010000}"/>
    <cellStyle name="Input 9 11" xfId="428" xr:uid="{00000000-0005-0000-0000-0000A3010000}"/>
    <cellStyle name="Input 9 12" xfId="1097" xr:uid="{00000000-0005-0000-0000-0000A4010000}"/>
    <cellStyle name="Input 9 2" xfId="198" xr:uid="{00000000-0005-0000-0000-0000A5010000}"/>
    <cellStyle name="Input 9 2 2" xfId="720" xr:uid="{00000000-0005-0000-0000-0000A6010000}"/>
    <cellStyle name="Input 9 3" xfId="227" xr:uid="{00000000-0005-0000-0000-0000A7010000}"/>
    <cellStyle name="Input 9 3 2" xfId="749" xr:uid="{00000000-0005-0000-0000-0000A8010000}"/>
    <cellStyle name="Input 9 4" xfId="285" xr:uid="{00000000-0005-0000-0000-0000A9010000}"/>
    <cellStyle name="Input 9 4 2" xfId="807" xr:uid="{00000000-0005-0000-0000-0000AA010000}"/>
    <cellStyle name="Input 9 5" xfId="306" xr:uid="{00000000-0005-0000-0000-0000AB010000}"/>
    <cellStyle name="Input 9 5 2" xfId="828" xr:uid="{00000000-0005-0000-0000-0000AC010000}"/>
    <cellStyle name="Input 9 6" xfId="417" xr:uid="{00000000-0005-0000-0000-0000AD010000}"/>
    <cellStyle name="Input 9 6 2" xfId="923" xr:uid="{00000000-0005-0000-0000-0000AE010000}"/>
    <cellStyle name="Input 9 7" xfId="352" xr:uid="{00000000-0005-0000-0000-0000AF010000}"/>
    <cellStyle name="Input 9 7 2" xfId="870" xr:uid="{00000000-0005-0000-0000-0000B0010000}"/>
    <cellStyle name="Input 9 8" xfId="517" xr:uid="{00000000-0005-0000-0000-0000B1010000}"/>
    <cellStyle name="Input 9 8 2" xfId="1007" xr:uid="{00000000-0005-0000-0000-0000B2010000}"/>
    <cellStyle name="Input 9 9" xfId="544" xr:uid="{00000000-0005-0000-0000-0000B3010000}"/>
    <cellStyle name="Input 9 9 2" xfId="1026" xr:uid="{00000000-0005-0000-0000-0000B4010000}"/>
    <cellStyle name="Linked Cell" xfId="36" builtinId="24" customBuiltin="1"/>
    <cellStyle name="Neutral" xfId="37" builtinId="28" customBuiltin="1"/>
    <cellStyle name="Normal" xfId="0" builtinId="0"/>
    <cellStyle name="Normal 2" xfId="48" xr:uid="{00000000-0005-0000-0000-0000B8010000}"/>
    <cellStyle name="Normal 2 2" xfId="49" xr:uid="{00000000-0005-0000-0000-0000B9010000}"/>
    <cellStyle name="Normal 2 2 2" xfId="73" xr:uid="{00000000-0005-0000-0000-0000BA010000}"/>
    <cellStyle name="Normal 2 3" xfId="52" xr:uid="{00000000-0005-0000-0000-0000BB010000}"/>
    <cellStyle name="Normal 3" xfId="50" xr:uid="{00000000-0005-0000-0000-0000BC010000}"/>
    <cellStyle name="Normal 3 2" xfId="53" xr:uid="{00000000-0005-0000-0000-0000BD010000}"/>
    <cellStyle name="Normal 4" xfId="54" xr:uid="{00000000-0005-0000-0000-0000BE010000}"/>
    <cellStyle name="Normal 4 2" xfId="72" xr:uid="{00000000-0005-0000-0000-0000BF010000}"/>
    <cellStyle name="Normal 4 2 2" xfId="170" xr:uid="{00000000-0005-0000-0000-0000C0010000}"/>
    <cellStyle name="Normal 4 2 2 2" xfId="692" xr:uid="{00000000-0005-0000-0000-0000C1010000}"/>
    <cellStyle name="Normal 4 2 3" xfId="386" xr:uid="{00000000-0005-0000-0000-0000C2010000}"/>
    <cellStyle name="Normal 4 2 4" xfId="597" xr:uid="{00000000-0005-0000-0000-0000C3010000}"/>
    <cellStyle name="Normal 4 2 5" xfId="1066" xr:uid="{00000000-0005-0000-0000-0000C4010000}"/>
    <cellStyle name="Normal 4 3" xfId="103" xr:uid="{00000000-0005-0000-0000-0000C5010000}"/>
    <cellStyle name="Normal 4 3 2" xfId="409" xr:uid="{00000000-0005-0000-0000-0000C6010000}"/>
    <cellStyle name="Normal 4 3 3" xfId="626" xr:uid="{00000000-0005-0000-0000-0000C7010000}"/>
    <cellStyle name="Normal 4 3 4" xfId="1089" xr:uid="{00000000-0005-0000-0000-0000C8010000}"/>
    <cellStyle name="Normal 4 4" xfId="152" xr:uid="{00000000-0005-0000-0000-0000C9010000}"/>
    <cellStyle name="Normal 4 4 2" xfId="368" xr:uid="{00000000-0005-0000-0000-0000CA010000}"/>
    <cellStyle name="Normal 4 4 3" xfId="674" xr:uid="{00000000-0005-0000-0000-0000CB010000}"/>
    <cellStyle name="Normal 4 4 4" xfId="1048" xr:uid="{00000000-0005-0000-0000-0000CC010000}"/>
    <cellStyle name="Normal 4 5" xfId="359" xr:uid="{00000000-0005-0000-0000-0000CD010000}"/>
    <cellStyle name="Normal 4 6" xfId="579" xr:uid="{00000000-0005-0000-0000-0000CE010000}"/>
    <cellStyle name="Normal 4 7" xfId="1040" xr:uid="{00000000-0005-0000-0000-0000CF010000}"/>
    <cellStyle name="Normal 5" xfId="74" xr:uid="{00000000-0005-0000-0000-0000D0010000}"/>
    <cellStyle name="Normal 5 2" xfId="105" xr:uid="{00000000-0005-0000-0000-0000D1010000}"/>
    <cellStyle name="Normal 5 2 2" xfId="410" xr:uid="{00000000-0005-0000-0000-0000D2010000}"/>
    <cellStyle name="Normal 5 2 3" xfId="628" xr:uid="{00000000-0005-0000-0000-0000D3010000}"/>
    <cellStyle name="Normal 5 2 4" xfId="1090" xr:uid="{00000000-0005-0000-0000-0000D4010000}"/>
    <cellStyle name="Normal 5 3" xfId="171" xr:uid="{00000000-0005-0000-0000-0000D5010000}"/>
    <cellStyle name="Normal 5 3 2" xfId="387" xr:uid="{00000000-0005-0000-0000-0000D6010000}"/>
    <cellStyle name="Normal 5 3 3" xfId="693" xr:uid="{00000000-0005-0000-0000-0000D7010000}"/>
    <cellStyle name="Normal 5 3 4" xfId="1067" xr:uid="{00000000-0005-0000-0000-0000D8010000}"/>
    <cellStyle name="Normal 5 4" xfId="361" xr:uid="{00000000-0005-0000-0000-0000D9010000}"/>
    <cellStyle name="Normal 5 5" xfId="598" xr:uid="{00000000-0005-0000-0000-0000DA010000}"/>
    <cellStyle name="Normal 5 6" xfId="1041" xr:uid="{00000000-0005-0000-0000-0000DB010000}"/>
    <cellStyle name="Normal 5 7" xfId="1100" xr:uid="{00000000-0005-0000-0000-0000DC010000}"/>
    <cellStyle name="Normal 6" xfId="426" xr:uid="{00000000-0005-0000-0000-0000DD010000}"/>
    <cellStyle name="Normal_GCSESFR_Jan05_skeletontabsv1.2" xfId="47" xr:uid="{00000000-0005-0000-0000-0000DE010000}"/>
    <cellStyle name="Normal_SFR04_fin_Table 4_pr" xfId="38" xr:uid="{00000000-0005-0000-0000-0000DF010000}"/>
    <cellStyle name="Normal_SfrOct00tabs2" xfId="39" xr:uid="{00000000-0005-0000-0000-0000E0010000}"/>
    <cellStyle name="Normal_tab1_tab10 2" xfId="1103" xr:uid="{00000000-0005-0000-0000-0000E1010000}"/>
    <cellStyle name="Normal_Table02a_jv" xfId="40" xr:uid="{00000000-0005-0000-0000-0000E2010000}"/>
    <cellStyle name="Normal_table1_MN" xfId="46" xr:uid="{00000000-0005-0000-0000-0000E3010000}"/>
    <cellStyle name="Normal_table1_MN 2" xfId="1102" xr:uid="{00000000-0005-0000-0000-0000E4010000}"/>
    <cellStyle name="Note" xfId="41" builtinId="10" customBuiltin="1"/>
    <cellStyle name="Note 10" xfId="108" xr:uid="{00000000-0005-0000-0000-0000E6010000}"/>
    <cellStyle name="Note 10 10" xfId="631" xr:uid="{00000000-0005-0000-0000-0000E7010000}"/>
    <cellStyle name="Note 10 11" xfId="323" xr:uid="{00000000-0005-0000-0000-0000E8010000}"/>
    <cellStyle name="Note 10 12" xfId="1092" xr:uid="{00000000-0005-0000-0000-0000E9010000}"/>
    <cellStyle name="Note 10 2" xfId="193" xr:uid="{00000000-0005-0000-0000-0000EA010000}"/>
    <cellStyle name="Note 10 2 2" xfId="715" xr:uid="{00000000-0005-0000-0000-0000EB010000}"/>
    <cellStyle name="Note 10 3" xfId="217" xr:uid="{00000000-0005-0000-0000-0000EC010000}"/>
    <cellStyle name="Note 10 3 2" xfId="739" xr:uid="{00000000-0005-0000-0000-0000ED010000}"/>
    <cellStyle name="Note 10 4" xfId="280" xr:uid="{00000000-0005-0000-0000-0000EE010000}"/>
    <cellStyle name="Note 10 4 2" xfId="802" xr:uid="{00000000-0005-0000-0000-0000EF010000}"/>
    <cellStyle name="Note 10 5" xfId="296" xr:uid="{00000000-0005-0000-0000-0000F0010000}"/>
    <cellStyle name="Note 10 5 2" xfId="818" xr:uid="{00000000-0005-0000-0000-0000F1010000}"/>
    <cellStyle name="Note 10 6" xfId="412" xr:uid="{00000000-0005-0000-0000-0000F2010000}"/>
    <cellStyle name="Note 10 6 2" xfId="918" xr:uid="{00000000-0005-0000-0000-0000F3010000}"/>
    <cellStyle name="Note 10 7" xfId="357" xr:uid="{00000000-0005-0000-0000-0000F4010000}"/>
    <cellStyle name="Note 10 7 2" xfId="874" xr:uid="{00000000-0005-0000-0000-0000F5010000}"/>
    <cellStyle name="Note 10 8" xfId="512" xr:uid="{00000000-0005-0000-0000-0000F6010000}"/>
    <cellStyle name="Note 10 8 2" xfId="1002" xr:uid="{00000000-0005-0000-0000-0000F7010000}"/>
    <cellStyle name="Note 10 9" xfId="533" xr:uid="{00000000-0005-0000-0000-0000F8010000}"/>
    <cellStyle name="Note 10 9 2" xfId="1019" xr:uid="{00000000-0005-0000-0000-0000F9010000}"/>
    <cellStyle name="Note 11" xfId="148" xr:uid="{00000000-0005-0000-0000-0000FA010000}"/>
    <cellStyle name="Note 11 10" xfId="570" xr:uid="{00000000-0005-0000-0000-0000FB010000}"/>
    <cellStyle name="Note 11 11" xfId="1045" xr:uid="{00000000-0005-0000-0000-0000FC010000}"/>
    <cellStyle name="Note 11 2" xfId="142" xr:uid="{00000000-0005-0000-0000-0000FD010000}"/>
    <cellStyle name="Note 11 2 2" xfId="665" xr:uid="{00000000-0005-0000-0000-0000FE010000}"/>
    <cellStyle name="Note 11 3" xfId="201" xr:uid="{00000000-0005-0000-0000-0000FF010000}"/>
    <cellStyle name="Note 11 3 2" xfId="723" xr:uid="{00000000-0005-0000-0000-000000020000}"/>
    <cellStyle name="Note 11 4" xfId="117" xr:uid="{00000000-0005-0000-0000-000001020000}"/>
    <cellStyle name="Note 11 4 2" xfId="640" xr:uid="{00000000-0005-0000-0000-000002020000}"/>
    <cellStyle name="Note 11 5" xfId="365" xr:uid="{00000000-0005-0000-0000-000003020000}"/>
    <cellStyle name="Note 11 5 2" xfId="878" xr:uid="{00000000-0005-0000-0000-000004020000}"/>
    <cellStyle name="Note 11 6" xfId="447" xr:uid="{00000000-0005-0000-0000-000005020000}"/>
    <cellStyle name="Note 11 6 2" xfId="941" xr:uid="{00000000-0005-0000-0000-000006020000}"/>
    <cellStyle name="Note 11 7" xfId="436" xr:uid="{00000000-0005-0000-0000-000007020000}"/>
    <cellStyle name="Note 11 7 2" xfId="935" xr:uid="{00000000-0005-0000-0000-000008020000}"/>
    <cellStyle name="Note 11 8" xfId="488" xr:uid="{00000000-0005-0000-0000-000009020000}"/>
    <cellStyle name="Note 11 8 2" xfId="978" xr:uid="{00000000-0005-0000-0000-00000A020000}"/>
    <cellStyle name="Note 11 9" xfId="671" xr:uid="{00000000-0005-0000-0000-00000B020000}"/>
    <cellStyle name="Note 12" xfId="130" xr:uid="{00000000-0005-0000-0000-00000C020000}"/>
    <cellStyle name="Note 12 2" xfId="653" xr:uid="{00000000-0005-0000-0000-00000D020000}"/>
    <cellStyle name="Note 2" xfId="67" xr:uid="{00000000-0005-0000-0000-00000E020000}"/>
    <cellStyle name="Note 2 10" xfId="592" xr:uid="{00000000-0005-0000-0000-00000F020000}"/>
    <cellStyle name="Note 2 11" xfId="470" xr:uid="{00000000-0005-0000-0000-000010020000}"/>
    <cellStyle name="Note 2 12" xfId="1061" xr:uid="{00000000-0005-0000-0000-000011020000}"/>
    <cellStyle name="Note 2 2" xfId="165" xr:uid="{00000000-0005-0000-0000-000012020000}"/>
    <cellStyle name="Note 2 2 2" xfId="687" xr:uid="{00000000-0005-0000-0000-000013020000}"/>
    <cellStyle name="Note 2 3" xfId="235" xr:uid="{00000000-0005-0000-0000-000014020000}"/>
    <cellStyle name="Note 2 3 2" xfId="757" xr:uid="{00000000-0005-0000-0000-000015020000}"/>
    <cellStyle name="Note 2 4" xfId="254" xr:uid="{00000000-0005-0000-0000-000016020000}"/>
    <cellStyle name="Note 2 4 2" xfId="776" xr:uid="{00000000-0005-0000-0000-000017020000}"/>
    <cellStyle name="Note 2 5" xfId="312" xr:uid="{00000000-0005-0000-0000-000018020000}"/>
    <cellStyle name="Note 2 5 2" xfId="834" xr:uid="{00000000-0005-0000-0000-000019020000}"/>
    <cellStyle name="Note 2 6" xfId="381" xr:uid="{00000000-0005-0000-0000-00001A020000}"/>
    <cellStyle name="Note 2 6 2" xfId="893" xr:uid="{00000000-0005-0000-0000-00001B020000}"/>
    <cellStyle name="Note 2 7" xfId="335" xr:uid="{00000000-0005-0000-0000-00001C020000}"/>
    <cellStyle name="Note 2 7 2" xfId="853" xr:uid="{00000000-0005-0000-0000-00001D020000}"/>
    <cellStyle name="Note 2 8" xfId="483" xr:uid="{00000000-0005-0000-0000-00001E020000}"/>
    <cellStyle name="Note 2 8 2" xfId="973" xr:uid="{00000000-0005-0000-0000-00001F020000}"/>
    <cellStyle name="Note 2 9" xfId="461" xr:uid="{00000000-0005-0000-0000-000020020000}"/>
    <cellStyle name="Note 2 9 2" xfId="952" xr:uid="{00000000-0005-0000-0000-000021020000}"/>
    <cellStyle name="Note 3" xfId="66" xr:uid="{00000000-0005-0000-0000-000022020000}"/>
    <cellStyle name="Note 3 10" xfId="591" xr:uid="{00000000-0005-0000-0000-000023020000}"/>
    <cellStyle name="Note 3 11" xfId="460" xr:uid="{00000000-0005-0000-0000-000024020000}"/>
    <cellStyle name="Note 3 12" xfId="1060" xr:uid="{00000000-0005-0000-0000-000025020000}"/>
    <cellStyle name="Note 3 2" xfId="164" xr:uid="{00000000-0005-0000-0000-000026020000}"/>
    <cellStyle name="Note 3 2 2" xfId="686" xr:uid="{00000000-0005-0000-0000-000027020000}"/>
    <cellStyle name="Note 3 3" xfId="230" xr:uid="{00000000-0005-0000-0000-000028020000}"/>
    <cellStyle name="Note 3 3 2" xfId="752" xr:uid="{00000000-0005-0000-0000-000029020000}"/>
    <cellStyle name="Note 3 4" xfId="253" xr:uid="{00000000-0005-0000-0000-00002A020000}"/>
    <cellStyle name="Note 3 4 2" xfId="775" xr:uid="{00000000-0005-0000-0000-00002B020000}"/>
    <cellStyle name="Note 3 5" xfId="309" xr:uid="{00000000-0005-0000-0000-00002C020000}"/>
    <cellStyle name="Note 3 5 2" xfId="831" xr:uid="{00000000-0005-0000-0000-00002D020000}"/>
    <cellStyle name="Note 3 6" xfId="380" xr:uid="{00000000-0005-0000-0000-00002E020000}"/>
    <cellStyle name="Note 3 6 2" xfId="892" xr:uid="{00000000-0005-0000-0000-00002F020000}"/>
    <cellStyle name="Note 3 7" xfId="422" xr:uid="{00000000-0005-0000-0000-000030020000}"/>
    <cellStyle name="Note 3 7 2" xfId="927" xr:uid="{00000000-0005-0000-0000-000031020000}"/>
    <cellStyle name="Note 3 8" xfId="482" xr:uid="{00000000-0005-0000-0000-000032020000}"/>
    <cellStyle name="Note 3 8 2" xfId="972" xr:uid="{00000000-0005-0000-0000-000033020000}"/>
    <cellStyle name="Note 3 9" xfId="553" xr:uid="{00000000-0005-0000-0000-000034020000}"/>
    <cellStyle name="Note 3 9 2" xfId="1033" xr:uid="{00000000-0005-0000-0000-000035020000}"/>
    <cellStyle name="Note 4" xfId="62" xr:uid="{00000000-0005-0000-0000-000036020000}"/>
    <cellStyle name="Note 4 10" xfId="587" xr:uid="{00000000-0005-0000-0000-000037020000}"/>
    <cellStyle name="Note 4 11" xfId="439" xr:uid="{00000000-0005-0000-0000-000038020000}"/>
    <cellStyle name="Note 4 12" xfId="1056" xr:uid="{00000000-0005-0000-0000-000039020000}"/>
    <cellStyle name="Note 4 2" xfId="160" xr:uid="{00000000-0005-0000-0000-00003A020000}"/>
    <cellStyle name="Note 4 2 2" xfId="682" xr:uid="{00000000-0005-0000-0000-00003B020000}"/>
    <cellStyle name="Note 4 3" xfId="211" xr:uid="{00000000-0005-0000-0000-00003C020000}"/>
    <cellStyle name="Note 4 3 2" xfId="733" xr:uid="{00000000-0005-0000-0000-00003D020000}"/>
    <cellStyle name="Note 4 4" xfId="249" xr:uid="{00000000-0005-0000-0000-00003E020000}"/>
    <cellStyle name="Note 4 4 2" xfId="771" xr:uid="{00000000-0005-0000-0000-00003F020000}"/>
    <cellStyle name="Note 4 5" xfId="291" xr:uid="{00000000-0005-0000-0000-000040020000}"/>
    <cellStyle name="Note 4 5 2" xfId="813" xr:uid="{00000000-0005-0000-0000-000041020000}"/>
    <cellStyle name="Note 4 6" xfId="376" xr:uid="{00000000-0005-0000-0000-000042020000}"/>
    <cellStyle name="Note 4 6 2" xfId="888" xr:uid="{00000000-0005-0000-0000-000043020000}"/>
    <cellStyle name="Note 4 7" xfId="331" xr:uid="{00000000-0005-0000-0000-000044020000}"/>
    <cellStyle name="Note 4 7 2" xfId="849" xr:uid="{00000000-0005-0000-0000-000045020000}"/>
    <cellStyle name="Note 4 8" xfId="478" xr:uid="{00000000-0005-0000-0000-000046020000}"/>
    <cellStyle name="Note 4 8 2" xfId="968" xr:uid="{00000000-0005-0000-0000-000047020000}"/>
    <cellStyle name="Note 4 9" xfId="527" xr:uid="{00000000-0005-0000-0000-000048020000}"/>
    <cellStyle name="Note 4 9 2" xfId="1015" xr:uid="{00000000-0005-0000-0000-000049020000}"/>
    <cellStyle name="Note 5" xfId="64" xr:uid="{00000000-0005-0000-0000-00004A020000}"/>
    <cellStyle name="Note 5 10" xfId="589" xr:uid="{00000000-0005-0000-0000-00004B020000}"/>
    <cellStyle name="Note 5 11" xfId="443" xr:uid="{00000000-0005-0000-0000-00004C020000}"/>
    <cellStyle name="Note 5 12" xfId="1058" xr:uid="{00000000-0005-0000-0000-00004D020000}"/>
    <cellStyle name="Note 5 2" xfId="162" xr:uid="{00000000-0005-0000-0000-00004E020000}"/>
    <cellStyle name="Note 5 2 2" xfId="684" xr:uid="{00000000-0005-0000-0000-00004F020000}"/>
    <cellStyle name="Note 5 3" xfId="224" xr:uid="{00000000-0005-0000-0000-000050020000}"/>
    <cellStyle name="Note 5 3 2" xfId="746" xr:uid="{00000000-0005-0000-0000-000051020000}"/>
    <cellStyle name="Note 5 4" xfId="251" xr:uid="{00000000-0005-0000-0000-000052020000}"/>
    <cellStyle name="Note 5 4 2" xfId="773" xr:uid="{00000000-0005-0000-0000-000053020000}"/>
    <cellStyle name="Note 5 5" xfId="303" xr:uid="{00000000-0005-0000-0000-000054020000}"/>
    <cellStyle name="Note 5 5 2" xfId="825" xr:uid="{00000000-0005-0000-0000-000055020000}"/>
    <cellStyle name="Note 5 6" xfId="378" xr:uid="{00000000-0005-0000-0000-000056020000}"/>
    <cellStyle name="Note 5 6 2" xfId="890" xr:uid="{00000000-0005-0000-0000-000057020000}"/>
    <cellStyle name="Note 5 7" xfId="333" xr:uid="{00000000-0005-0000-0000-000058020000}"/>
    <cellStyle name="Note 5 7 2" xfId="851" xr:uid="{00000000-0005-0000-0000-000059020000}"/>
    <cellStyle name="Note 5 8" xfId="480" xr:uid="{00000000-0005-0000-0000-00005A020000}"/>
    <cellStyle name="Note 5 8 2" xfId="970" xr:uid="{00000000-0005-0000-0000-00005B020000}"/>
    <cellStyle name="Note 5 9" xfId="547" xr:uid="{00000000-0005-0000-0000-00005C020000}"/>
    <cellStyle name="Note 5 9 2" xfId="1029" xr:uid="{00000000-0005-0000-0000-00005D020000}"/>
    <cellStyle name="Note 6" xfId="82" xr:uid="{00000000-0005-0000-0000-00005E020000}"/>
    <cellStyle name="Note 6 10" xfId="606" xr:uid="{00000000-0005-0000-0000-00005F020000}"/>
    <cellStyle name="Note 6 11" xfId="354" xr:uid="{00000000-0005-0000-0000-000060020000}"/>
    <cellStyle name="Note 6 12" xfId="1075" xr:uid="{00000000-0005-0000-0000-000061020000}"/>
    <cellStyle name="Note 6 2" xfId="179" xr:uid="{00000000-0005-0000-0000-000062020000}"/>
    <cellStyle name="Note 6 2 2" xfId="701" xr:uid="{00000000-0005-0000-0000-000063020000}"/>
    <cellStyle name="Note 6 3" xfId="203" xr:uid="{00000000-0005-0000-0000-000064020000}"/>
    <cellStyle name="Note 6 3 2" xfId="725" xr:uid="{00000000-0005-0000-0000-000065020000}"/>
    <cellStyle name="Note 6 4" xfId="265" xr:uid="{00000000-0005-0000-0000-000066020000}"/>
    <cellStyle name="Note 6 4 2" xfId="787" xr:uid="{00000000-0005-0000-0000-000067020000}"/>
    <cellStyle name="Note 6 5" xfId="204" xr:uid="{00000000-0005-0000-0000-000068020000}"/>
    <cellStyle name="Note 6 5 2" xfId="726" xr:uid="{00000000-0005-0000-0000-000069020000}"/>
    <cellStyle name="Note 6 6" xfId="395" xr:uid="{00000000-0005-0000-0000-00006A020000}"/>
    <cellStyle name="Note 6 6 2" xfId="904" xr:uid="{00000000-0005-0000-0000-00006B020000}"/>
    <cellStyle name="Note 6 7" xfId="339" xr:uid="{00000000-0005-0000-0000-00006C020000}"/>
    <cellStyle name="Note 6 7 2" xfId="857" xr:uid="{00000000-0005-0000-0000-00006D020000}"/>
    <cellStyle name="Note 6 8" xfId="496" xr:uid="{00000000-0005-0000-0000-00006E020000}"/>
    <cellStyle name="Note 6 8 2" xfId="986" xr:uid="{00000000-0005-0000-0000-00006F020000}"/>
    <cellStyle name="Note 6 9" xfId="531" xr:uid="{00000000-0005-0000-0000-000070020000}"/>
    <cellStyle name="Note 6 9 2" xfId="1018" xr:uid="{00000000-0005-0000-0000-000071020000}"/>
    <cellStyle name="Note 7" xfId="87" xr:uid="{00000000-0005-0000-0000-000072020000}"/>
    <cellStyle name="Note 7 10" xfId="611" xr:uid="{00000000-0005-0000-0000-000073020000}"/>
    <cellStyle name="Note 7 11" xfId="431" xr:uid="{00000000-0005-0000-0000-000074020000}"/>
    <cellStyle name="Note 7 12" xfId="1080" xr:uid="{00000000-0005-0000-0000-000075020000}"/>
    <cellStyle name="Note 7 2" xfId="184" xr:uid="{00000000-0005-0000-0000-000076020000}"/>
    <cellStyle name="Note 7 2 2" xfId="706" xr:uid="{00000000-0005-0000-0000-000077020000}"/>
    <cellStyle name="Note 7 3" xfId="225" xr:uid="{00000000-0005-0000-0000-000078020000}"/>
    <cellStyle name="Note 7 3 2" xfId="747" xr:uid="{00000000-0005-0000-0000-000079020000}"/>
    <cellStyle name="Note 7 4" xfId="270" xr:uid="{00000000-0005-0000-0000-00007A020000}"/>
    <cellStyle name="Note 7 4 2" xfId="792" xr:uid="{00000000-0005-0000-0000-00007B020000}"/>
    <cellStyle name="Note 7 5" xfId="304" xr:uid="{00000000-0005-0000-0000-00007C020000}"/>
    <cellStyle name="Note 7 5 2" xfId="826" xr:uid="{00000000-0005-0000-0000-00007D020000}"/>
    <cellStyle name="Note 7 6" xfId="400" xr:uid="{00000000-0005-0000-0000-00007E020000}"/>
    <cellStyle name="Note 7 6 2" xfId="909" xr:uid="{00000000-0005-0000-0000-00007F020000}"/>
    <cellStyle name="Note 7 7" xfId="343" xr:uid="{00000000-0005-0000-0000-000080020000}"/>
    <cellStyle name="Note 7 7 2" xfId="861" xr:uid="{00000000-0005-0000-0000-000081020000}"/>
    <cellStyle name="Note 7 8" xfId="501" xr:uid="{00000000-0005-0000-0000-000082020000}"/>
    <cellStyle name="Note 7 8 2" xfId="991" xr:uid="{00000000-0005-0000-0000-000083020000}"/>
    <cellStyle name="Note 7 9" xfId="546" xr:uid="{00000000-0005-0000-0000-000084020000}"/>
    <cellStyle name="Note 7 9 2" xfId="1028" xr:uid="{00000000-0005-0000-0000-000085020000}"/>
    <cellStyle name="Note 8" xfId="89" xr:uid="{00000000-0005-0000-0000-000086020000}"/>
    <cellStyle name="Note 8 10" xfId="613" xr:uid="{00000000-0005-0000-0000-000087020000}"/>
    <cellStyle name="Note 8 11" xfId="360" xr:uid="{00000000-0005-0000-0000-000088020000}"/>
    <cellStyle name="Note 8 12" xfId="1082" xr:uid="{00000000-0005-0000-0000-000089020000}"/>
    <cellStyle name="Note 8 2" xfId="186" xr:uid="{00000000-0005-0000-0000-00008A020000}"/>
    <cellStyle name="Note 8 2 2" xfId="708" xr:uid="{00000000-0005-0000-0000-00008B020000}"/>
    <cellStyle name="Note 8 3" xfId="231" xr:uid="{00000000-0005-0000-0000-00008C020000}"/>
    <cellStyle name="Note 8 3 2" xfId="753" xr:uid="{00000000-0005-0000-0000-00008D020000}"/>
    <cellStyle name="Note 8 4" xfId="272" xr:uid="{00000000-0005-0000-0000-00008E020000}"/>
    <cellStyle name="Note 8 4 2" xfId="794" xr:uid="{00000000-0005-0000-0000-00008F020000}"/>
    <cellStyle name="Note 8 5" xfId="310" xr:uid="{00000000-0005-0000-0000-000090020000}"/>
    <cellStyle name="Note 8 5 2" xfId="832" xr:uid="{00000000-0005-0000-0000-000091020000}"/>
    <cellStyle name="Note 8 6" xfId="402" xr:uid="{00000000-0005-0000-0000-000092020000}"/>
    <cellStyle name="Note 8 6 2" xfId="911" xr:uid="{00000000-0005-0000-0000-000093020000}"/>
    <cellStyle name="Note 8 7" xfId="345" xr:uid="{00000000-0005-0000-0000-000094020000}"/>
    <cellStyle name="Note 8 7 2" xfId="863" xr:uid="{00000000-0005-0000-0000-000095020000}"/>
    <cellStyle name="Note 8 8" xfId="503" xr:uid="{00000000-0005-0000-0000-000096020000}"/>
    <cellStyle name="Note 8 8 2" xfId="993" xr:uid="{00000000-0005-0000-0000-000097020000}"/>
    <cellStyle name="Note 8 9" xfId="560" xr:uid="{00000000-0005-0000-0000-000098020000}"/>
    <cellStyle name="Note 8 9 2" xfId="1036" xr:uid="{00000000-0005-0000-0000-000099020000}"/>
    <cellStyle name="Note 9" xfId="102" xr:uid="{00000000-0005-0000-0000-00009A020000}"/>
    <cellStyle name="Note 9 10" xfId="625" xr:uid="{00000000-0005-0000-0000-00009B020000}"/>
    <cellStyle name="Note 9 11" xfId="427" xr:uid="{00000000-0005-0000-0000-00009C020000}"/>
    <cellStyle name="Note 9 12" xfId="1088" xr:uid="{00000000-0005-0000-0000-00009D020000}"/>
    <cellStyle name="Note 9 2" xfId="192" xr:uid="{00000000-0005-0000-0000-00009E020000}"/>
    <cellStyle name="Note 9 2 2" xfId="714" xr:uid="{00000000-0005-0000-0000-00009F020000}"/>
    <cellStyle name="Note 9 3" xfId="98" xr:uid="{00000000-0005-0000-0000-0000A0020000}"/>
    <cellStyle name="Note 9 3 2" xfId="621" xr:uid="{00000000-0005-0000-0000-0000A1020000}"/>
    <cellStyle name="Note 9 4" xfId="278" xr:uid="{00000000-0005-0000-0000-0000A2020000}"/>
    <cellStyle name="Note 9 4 2" xfId="800" xr:uid="{00000000-0005-0000-0000-0000A3020000}"/>
    <cellStyle name="Note 9 5" xfId="120" xr:uid="{00000000-0005-0000-0000-0000A4020000}"/>
    <cellStyle name="Note 9 5 2" xfId="643" xr:uid="{00000000-0005-0000-0000-0000A5020000}"/>
    <cellStyle name="Note 9 6" xfId="408" xr:uid="{00000000-0005-0000-0000-0000A6020000}"/>
    <cellStyle name="Note 9 6 2" xfId="917" xr:uid="{00000000-0005-0000-0000-0000A7020000}"/>
    <cellStyle name="Note 9 7" xfId="318" xr:uid="{00000000-0005-0000-0000-0000A8020000}"/>
    <cellStyle name="Note 9 7 2" xfId="840" xr:uid="{00000000-0005-0000-0000-0000A9020000}"/>
    <cellStyle name="Note 9 8" xfId="509" xr:uid="{00000000-0005-0000-0000-0000AA020000}"/>
    <cellStyle name="Note 9 8 2" xfId="999" xr:uid="{00000000-0005-0000-0000-0000AB020000}"/>
    <cellStyle name="Note 9 9" xfId="423" xr:uid="{00000000-0005-0000-0000-0000AC020000}"/>
    <cellStyle name="Note 9 9 2" xfId="928" xr:uid="{00000000-0005-0000-0000-0000AD020000}"/>
    <cellStyle name="Output" xfId="42" builtinId="21" customBuiltin="1"/>
    <cellStyle name="Output 10" xfId="133" xr:uid="{00000000-0005-0000-0000-0000AF020000}"/>
    <cellStyle name="Output 10 10" xfId="656" xr:uid="{00000000-0005-0000-0000-0000B0020000}"/>
    <cellStyle name="Output 10 11" xfId="578" xr:uid="{00000000-0005-0000-0000-0000B1020000}"/>
    <cellStyle name="Output 10 12" xfId="1099" xr:uid="{00000000-0005-0000-0000-0000B2020000}"/>
    <cellStyle name="Output 10 2" xfId="200" xr:uid="{00000000-0005-0000-0000-0000B3020000}"/>
    <cellStyle name="Output 10 2 2" xfId="722" xr:uid="{00000000-0005-0000-0000-0000B4020000}"/>
    <cellStyle name="Output 10 3" xfId="232" xr:uid="{00000000-0005-0000-0000-0000B5020000}"/>
    <cellStyle name="Output 10 3 2" xfId="754" xr:uid="{00000000-0005-0000-0000-0000B6020000}"/>
    <cellStyle name="Output 10 4" xfId="287" xr:uid="{00000000-0005-0000-0000-0000B7020000}"/>
    <cellStyle name="Output 10 4 2" xfId="809" xr:uid="{00000000-0005-0000-0000-0000B8020000}"/>
    <cellStyle name="Output 10 5" xfId="311" xr:uid="{00000000-0005-0000-0000-0000B9020000}"/>
    <cellStyle name="Output 10 5 2" xfId="833" xr:uid="{00000000-0005-0000-0000-0000BA020000}"/>
    <cellStyle name="Output 10 6" xfId="419" xr:uid="{00000000-0005-0000-0000-0000BB020000}"/>
    <cellStyle name="Output 10 6 2" xfId="925" xr:uid="{00000000-0005-0000-0000-0000BC020000}"/>
    <cellStyle name="Output 10 7" xfId="469" xr:uid="{00000000-0005-0000-0000-0000BD020000}"/>
    <cellStyle name="Output 10 7 2" xfId="960" xr:uid="{00000000-0005-0000-0000-0000BE020000}"/>
    <cellStyle name="Output 10 8" xfId="519" xr:uid="{00000000-0005-0000-0000-0000BF020000}"/>
    <cellStyle name="Output 10 8 2" xfId="1009" xr:uid="{00000000-0005-0000-0000-0000C0020000}"/>
    <cellStyle name="Output 10 9" xfId="564" xr:uid="{00000000-0005-0000-0000-0000C1020000}"/>
    <cellStyle name="Output 10 9 2" xfId="1039" xr:uid="{00000000-0005-0000-0000-0000C2020000}"/>
    <cellStyle name="Output 11" xfId="149" xr:uid="{00000000-0005-0000-0000-0000C3020000}"/>
    <cellStyle name="Output 11 10" xfId="569" xr:uid="{00000000-0005-0000-0000-0000C4020000}"/>
    <cellStyle name="Output 11 11" xfId="1046" xr:uid="{00000000-0005-0000-0000-0000C5020000}"/>
    <cellStyle name="Output 11 2" xfId="139" xr:uid="{00000000-0005-0000-0000-0000C6020000}"/>
    <cellStyle name="Output 11 2 2" xfId="662" xr:uid="{00000000-0005-0000-0000-0000C7020000}"/>
    <cellStyle name="Output 11 3" xfId="239" xr:uid="{00000000-0005-0000-0000-0000C8020000}"/>
    <cellStyle name="Output 11 3 2" xfId="761" xr:uid="{00000000-0005-0000-0000-0000C9020000}"/>
    <cellStyle name="Output 11 4" xfId="107" xr:uid="{00000000-0005-0000-0000-0000CA020000}"/>
    <cellStyle name="Output 11 4 2" xfId="630" xr:uid="{00000000-0005-0000-0000-0000CB020000}"/>
    <cellStyle name="Output 11 5" xfId="366" xr:uid="{00000000-0005-0000-0000-0000CC020000}"/>
    <cellStyle name="Output 11 5 2" xfId="879" xr:uid="{00000000-0005-0000-0000-0000CD020000}"/>
    <cellStyle name="Output 11 6" xfId="444" xr:uid="{00000000-0005-0000-0000-0000CE020000}"/>
    <cellStyle name="Output 11 6 2" xfId="939" xr:uid="{00000000-0005-0000-0000-0000CF020000}"/>
    <cellStyle name="Output 11 7" xfId="448" xr:uid="{00000000-0005-0000-0000-0000D0020000}"/>
    <cellStyle name="Output 11 7 2" xfId="942" xr:uid="{00000000-0005-0000-0000-0000D1020000}"/>
    <cellStyle name="Output 11 8" xfId="524" xr:uid="{00000000-0005-0000-0000-0000D2020000}"/>
    <cellStyle name="Output 11 8 2" xfId="1012" xr:uid="{00000000-0005-0000-0000-0000D3020000}"/>
    <cellStyle name="Output 11 9" xfId="672" xr:uid="{00000000-0005-0000-0000-0000D4020000}"/>
    <cellStyle name="Output 12" xfId="131" xr:uid="{00000000-0005-0000-0000-0000D5020000}"/>
    <cellStyle name="Output 12 2" xfId="654" xr:uid="{00000000-0005-0000-0000-0000D6020000}"/>
    <cellStyle name="Output 2" xfId="68" xr:uid="{00000000-0005-0000-0000-0000D7020000}"/>
    <cellStyle name="Output 2 10" xfId="593" xr:uid="{00000000-0005-0000-0000-0000D8020000}"/>
    <cellStyle name="Output 2 11" xfId="552" xr:uid="{00000000-0005-0000-0000-0000D9020000}"/>
    <cellStyle name="Output 2 12" xfId="1062" xr:uid="{00000000-0005-0000-0000-0000DA020000}"/>
    <cellStyle name="Output 2 2" xfId="166" xr:uid="{00000000-0005-0000-0000-0000DB020000}"/>
    <cellStyle name="Output 2 2 2" xfId="688" xr:uid="{00000000-0005-0000-0000-0000DC020000}"/>
    <cellStyle name="Output 2 3" xfId="109" xr:uid="{00000000-0005-0000-0000-0000DD020000}"/>
    <cellStyle name="Output 2 3 2" xfId="632" xr:uid="{00000000-0005-0000-0000-0000DE020000}"/>
    <cellStyle name="Output 2 4" xfId="255" xr:uid="{00000000-0005-0000-0000-0000DF020000}"/>
    <cellStyle name="Output 2 4 2" xfId="777" xr:uid="{00000000-0005-0000-0000-0000E0020000}"/>
    <cellStyle name="Output 2 5" xfId="111" xr:uid="{00000000-0005-0000-0000-0000E1020000}"/>
    <cellStyle name="Output 2 5 2" xfId="634" xr:uid="{00000000-0005-0000-0000-0000E2020000}"/>
    <cellStyle name="Output 2 6" xfId="382" xr:uid="{00000000-0005-0000-0000-0000E3020000}"/>
    <cellStyle name="Output 2 6 2" xfId="894" xr:uid="{00000000-0005-0000-0000-0000E4020000}"/>
    <cellStyle name="Output 2 7" xfId="464" xr:uid="{00000000-0005-0000-0000-0000E5020000}"/>
    <cellStyle name="Output 2 7 2" xfId="955" xr:uid="{00000000-0005-0000-0000-0000E6020000}"/>
    <cellStyle name="Output 2 8" xfId="484" xr:uid="{00000000-0005-0000-0000-0000E7020000}"/>
    <cellStyle name="Output 2 8 2" xfId="974" xr:uid="{00000000-0005-0000-0000-0000E8020000}"/>
    <cellStyle name="Output 2 9" xfId="425" xr:uid="{00000000-0005-0000-0000-0000E9020000}"/>
    <cellStyle name="Output 2 9 2" xfId="929" xr:uid="{00000000-0005-0000-0000-0000EA020000}"/>
    <cellStyle name="Output 3" xfId="55" xr:uid="{00000000-0005-0000-0000-0000EB020000}"/>
    <cellStyle name="Output 3 10" xfId="580" xr:uid="{00000000-0005-0000-0000-0000EC020000}"/>
    <cellStyle name="Output 3 11" xfId="567" xr:uid="{00000000-0005-0000-0000-0000ED020000}"/>
    <cellStyle name="Output 3 12" xfId="1049" xr:uid="{00000000-0005-0000-0000-0000EE020000}"/>
    <cellStyle name="Output 3 2" xfId="153" xr:uid="{00000000-0005-0000-0000-0000EF020000}"/>
    <cellStyle name="Output 3 2 2" xfId="675" xr:uid="{00000000-0005-0000-0000-0000F0020000}"/>
    <cellStyle name="Output 3 3" xfId="129" xr:uid="{00000000-0005-0000-0000-0000F1020000}"/>
    <cellStyle name="Output 3 3 2" xfId="652" xr:uid="{00000000-0005-0000-0000-0000F2020000}"/>
    <cellStyle name="Output 3 4" xfId="135" xr:uid="{00000000-0005-0000-0000-0000F3020000}"/>
    <cellStyle name="Output 3 4 2" xfId="658" xr:uid="{00000000-0005-0000-0000-0000F4020000}"/>
    <cellStyle name="Output 3 5" xfId="96" xr:uid="{00000000-0005-0000-0000-0000F5020000}"/>
    <cellStyle name="Output 3 5 2" xfId="619" xr:uid="{00000000-0005-0000-0000-0000F6020000}"/>
    <cellStyle name="Output 3 6" xfId="369" xr:uid="{00000000-0005-0000-0000-0000F7020000}"/>
    <cellStyle name="Output 3 6 2" xfId="881" xr:uid="{00000000-0005-0000-0000-0000F8020000}"/>
    <cellStyle name="Output 3 7" xfId="430" xr:uid="{00000000-0005-0000-0000-0000F9020000}"/>
    <cellStyle name="Output 3 7 2" xfId="931" xr:uid="{00000000-0005-0000-0000-0000FA020000}"/>
    <cellStyle name="Output 3 8" xfId="471" xr:uid="{00000000-0005-0000-0000-0000FB020000}"/>
    <cellStyle name="Output 3 8 2" xfId="961" xr:uid="{00000000-0005-0000-0000-0000FC020000}"/>
    <cellStyle name="Output 3 9" xfId="451" xr:uid="{00000000-0005-0000-0000-0000FD020000}"/>
    <cellStyle name="Output 3 9 2" xfId="945" xr:uid="{00000000-0005-0000-0000-0000FE020000}"/>
    <cellStyle name="Output 4" xfId="81" xr:uid="{00000000-0005-0000-0000-0000FF020000}"/>
    <cellStyle name="Output 4 10" xfId="605" xr:uid="{00000000-0005-0000-0000-000000030000}"/>
    <cellStyle name="Output 4 11" xfId="534" xr:uid="{00000000-0005-0000-0000-000001030000}"/>
    <cellStyle name="Output 4 12" xfId="1074" xr:uid="{00000000-0005-0000-0000-000002030000}"/>
    <cellStyle name="Output 4 2" xfId="178" xr:uid="{00000000-0005-0000-0000-000003030000}"/>
    <cellStyle name="Output 4 2 2" xfId="700" xr:uid="{00000000-0005-0000-0000-000004030000}"/>
    <cellStyle name="Output 4 3" xfId="242" xr:uid="{00000000-0005-0000-0000-000005030000}"/>
    <cellStyle name="Output 4 3 2" xfId="764" xr:uid="{00000000-0005-0000-0000-000006030000}"/>
    <cellStyle name="Output 4 4" xfId="264" xr:uid="{00000000-0005-0000-0000-000007030000}"/>
    <cellStyle name="Output 4 4 2" xfId="786" xr:uid="{00000000-0005-0000-0000-000008030000}"/>
    <cellStyle name="Output 4 5" xfId="317" xr:uid="{00000000-0005-0000-0000-000009030000}"/>
    <cellStyle name="Output 4 5 2" xfId="839" xr:uid="{00000000-0005-0000-0000-00000A030000}"/>
    <cellStyle name="Output 4 6" xfId="394" xr:uid="{00000000-0005-0000-0000-00000B030000}"/>
    <cellStyle name="Output 4 6 2" xfId="903" xr:uid="{00000000-0005-0000-0000-00000C030000}"/>
    <cellStyle name="Output 4 7" xfId="338" xr:uid="{00000000-0005-0000-0000-00000D030000}"/>
    <cellStyle name="Output 4 7 2" xfId="856" xr:uid="{00000000-0005-0000-0000-00000E030000}"/>
    <cellStyle name="Output 4 8" xfId="495" xr:uid="{00000000-0005-0000-0000-00000F030000}"/>
    <cellStyle name="Output 4 8 2" xfId="985" xr:uid="{00000000-0005-0000-0000-000010030000}"/>
    <cellStyle name="Output 4 9" xfId="325" xr:uid="{00000000-0005-0000-0000-000011030000}"/>
    <cellStyle name="Output 4 9 2" xfId="843" xr:uid="{00000000-0005-0000-0000-000012030000}"/>
    <cellStyle name="Output 5" xfId="61" xr:uid="{00000000-0005-0000-0000-000013030000}"/>
    <cellStyle name="Output 5 10" xfId="586" xr:uid="{00000000-0005-0000-0000-000014030000}"/>
    <cellStyle name="Output 5 11" xfId="551" xr:uid="{00000000-0005-0000-0000-000015030000}"/>
    <cellStyle name="Output 5 12" xfId="1055" xr:uid="{00000000-0005-0000-0000-000016030000}"/>
    <cellStyle name="Output 5 2" xfId="159" xr:uid="{00000000-0005-0000-0000-000017030000}"/>
    <cellStyle name="Output 5 2 2" xfId="681" xr:uid="{00000000-0005-0000-0000-000018030000}"/>
    <cellStyle name="Output 5 3" xfId="214" xr:uid="{00000000-0005-0000-0000-000019030000}"/>
    <cellStyle name="Output 5 3 2" xfId="736" xr:uid="{00000000-0005-0000-0000-00001A030000}"/>
    <cellStyle name="Output 5 4" xfId="248" xr:uid="{00000000-0005-0000-0000-00001B030000}"/>
    <cellStyle name="Output 5 4 2" xfId="770" xr:uid="{00000000-0005-0000-0000-00001C030000}"/>
    <cellStyle name="Output 5 5" xfId="293" xr:uid="{00000000-0005-0000-0000-00001D030000}"/>
    <cellStyle name="Output 5 5 2" xfId="815" xr:uid="{00000000-0005-0000-0000-00001E030000}"/>
    <cellStyle name="Output 5 6" xfId="375" xr:uid="{00000000-0005-0000-0000-00001F030000}"/>
    <cellStyle name="Output 5 6 2" xfId="887" xr:uid="{00000000-0005-0000-0000-000020030000}"/>
    <cellStyle name="Output 5 7" xfId="330" xr:uid="{00000000-0005-0000-0000-000021030000}"/>
    <cellStyle name="Output 5 7 2" xfId="848" xr:uid="{00000000-0005-0000-0000-000022030000}"/>
    <cellStyle name="Output 5 8" xfId="477" xr:uid="{00000000-0005-0000-0000-000023030000}"/>
    <cellStyle name="Output 5 8 2" xfId="967" xr:uid="{00000000-0005-0000-0000-000024030000}"/>
    <cellStyle name="Output 5 9" xfId="526" xr:uid="{00000000-0005-0000-0000-000025030000}"/>
    <cellStyle name="Output 5 9 2" xfId="1014" xr:uid="{00000000-0005-0000-0000-000026030000}"/>
    <cellStyle name="Output 6" xfId="83" xr:uid="{00000000-0005-0000-0000-000027030000}"/>
    <cellStyle name="Output 6 10" xfId="607" xr:uid="{00000000-0005-0000-0000-000028030000}"/>
    <cellStyle name="Output 6 11" xfId="446" xr:uid="{00000000-0005-0000-0000-000029030000}"/>
    <cellStyle name="Output 6 12" xfId="1076" xr:uid="{00000000-0005-0000-0000-00002A030000}"/>
    <cellStyle name="Output 6 2" xfId="180" xr:uid="{00000000-0005-0000-0000-00002B030000}"/>
    <cellStyle name="Output 6 2 2" xfId="702" xr:uid="{00000000-0005-0000-0000-00002C030000}"/>
    <cellStyle name="Output 6 3" xfId="216" xr:uid="{00000000-0005-0000-0000-00002D030000}"/>
    <cellStyle name="Output 6 3 2" xfId="738" xr:uid="{00000000-0005-0000-0000-00002E030000}"/>
    <cellStyle name="Output 6 4" xfId="266" xr:uid="{00000000-0005-0000-0000-00002F030000}"/>
    <cellStyle name="Output 6 4 2" xfId="788" xr:uid="{00000000-0005-0000-0000-000030030000}"/>
    <cellStyle name="Output 6 5" xfId="295" xr:uid="{00000000-0005-0000-0000-000031030000}"/>
    <cellStyle name="Output 6 5 2" xfId="817" xr:uid="{00000000-0005-0000-0000-000032030000}"/>
    <cellStyle name="Output 6 6" xfId="396" xr:uid="{00000000-0005-0000-0000-000033030000}"/>
    <cellStyle name="Output 6 6 2" xfId="905" xr:uid="{00000000-0005-0000-0000-000034030000}"/>
    <cellStyle name="Output 6 7" xfId="340" xr:uid="{00000000-0005-0000-0000-000035030000}"/>
    <cellStyle name="Output 6 7 2" xfId="858" xr:uid="{00000000-0005-0000-0000-000036030000}"/>
    <cellStyle name="Output 6 8" xfId="497" xr:uid="{00000000-0005-0000-0000-000037030000}"/>
    <cellStyle name="Output 6 8 2" xfId="987" xr:uid="{00000000-0005-0000-0000-000038030000}"/>
    <cellStyle name="Output 6 9" xfId="521" xr:uid="{00000000-0005-0000-0000-000039030000}"/>
    <cellStyle name="Output 6 9 2" xfId="1010" xr:uid="{00000000-0005-0000-0000-00003A030000}"/>
    <cellStyle name="Output 7" xfId="86" xr:uid="{00000000-0005-0000-0000-00003B030000}"/>
    <cellStyle name="Output 7 10" xfId="610" xr:uid="{00000000-0005-0000-0000-00003C030000}"/>
    <cellStyle name="Output 7 11" xfId="562" xr:uid="{00000000-0005-0000-0000-00003D030000}"/>
    <cellStyle name="Output 7 12" xfId="1079" xr:uid="{00000000-0005-0000-0000-00003E030000}"/>
    <cellStyle name="Output 7 2" xfId="183" xr:uid="{00000000-0005-0000-0000-00003F030000}"/>
    <cellStyle name="Output 7 2 2" xfId="705" xr:uid="{00000000-0005-0000-0000-000040030000}"/>
    <cellStyle name="Output 7 3" xfId="210" xr:uid="{00000000-0005-0000-0000-000041030000}"/>
    <cellStyle name="Output 7 3 2" xfId="732" xr:uid="{00000000-0005-0000-0000-000042030000}"/>
    <cellStyle name="Output 7 4" xfId="269" xr:uid="{00000000-0005-0000-0000-000043030000}"/>
    <cellStyle name="Output 7 4 2" xfId="791" xr:uid="{00000000-0005-0000-0000-000044030000}"/>
    <cellStyle name="Output 7 5" xfId="290" xr:uid="{00000000-0005-0000-0000-000045030000}"/>
    <cellStyle name="Output 7 5 2" xfId="812" xr:uid="{00000000-0005-0000-0000-000046030000}"/>
    <cellStyle name="Output 7 6" xfId="399" xr:uid="{00000000-0005-0000-0000-000047030000}"/>
    <cellStyle name="Output 7 6 2" xfId="908" xr:uid="{00000000-0005-0000-0000-000048030000}"/>
    <cellStyle name="Output 7 7" xfId="342" xr:uid="{00000000-0005-0000-0000-000049030000}"/>
    <cellStyle name="Output 7 7 2" xfId="860" xr:uid="{00000000-0005-0000-0000-00004A030000}"/>
    <cellStyle name="Output 7 8" xfId="500" xr:uid="{00000000-0005-0000-0000-00004B030000}"/>
    <cellStyle name="Output 7 8 2" xfId="990" xr:uid="{00000000-0005-0000-0000-00004C030000}"/>
    <cellStyle name="Output 7 9" xfId="543" xr:uid="{00000000-0005-0000-0000-00004D030000}"/>
    <cellStyle name="Output 7 9 2" xfId="1025" xr:uid="{00000000-0005-0000-0000-00004E030000}"/>
    <cellStyle name="Output 8" xfId="91" xr:uid="{00000000-0005-0000-0000-00004F030000}"/>
    <cellStyle name="Output 8 10" xfId="614" xr:uid="{00000000-0005-0000-0000-000050030000}"/>
    <cellStyle name="Output 8 11" xfId="528" xr:uid="{00000000-0005-0000-0000-000051030000}"/>
    <cellStyle name="Output 8 12" xfId="1083" xr:uid="{00000000-0005-0000-0000-000052030000}"/>
    <cellStyle name="Output 8 2" xfId="187" xr:uid="{00000000-0005-0000-0000-000053030000}"/>
    <cellStyle name="Output 8 2 2" xfId="709" xr:uid="{00000000-0005-0000-0000-000054030000}"/>
    <cellStyle name="Output 8 3" xfId="240" xr:uid="{00000000-0005-0000-0000-000055030000}"/>
    <cellStyle name="Output 8 3 2" xfId="762" xr:uid="{00000000-0005-0000-0000-000056030000}"/>
    <cellStyle name="Output 8 4" xfId="273" xr:uid="{00000000-0005-0000-0000-000057030000}"/>
    <cellStyle name="Output 8 4 2" xfId="795" xr:uid="{00000000-0005-0000-0000-000058030000}"/>
    <cellStyle name="Output 8 5" xfId="315" xr:uid="{00000000-0005-0000-0000-000059030000}"/>
    <cellStyle name="Output 8 5 2" xfId="837" xr:uid="{00000000-0005-0000-0000-00005A030000}"/>
    <cellStyle name="Output 8 6" xfId="403" xr:uid="{00000000-0005-0000-0000-00005B030000}"/>
    <cellStyle name="Output 8 6 2" xfId="912" xr:uid="{00000000-0005-0000-0000-00005C030000}"/>
    <cellStyle name="Output 8 7" xfId="346" xr:uid="{00000000-0005-0000-0000-00005D030000}"/>
    <cellStyle name="Output 8 7 2" xfId="864" xr:uid="{00000000-0005-0000-0000-00005E030000}"/>
    <cellStyle name="Output 8 8" xfId="504" xr:uid="{00000000-0005-0000-0000-00005F030000}"/>
    <cellStyle name="Output 8 8 2" xfId="994" xr:uid="{00000000-0005-0000-0000-000060030000}"/>
    <cellStyle name="Output 8 9" xfId="466" xr:uid="{00000000-0005-0000-0000-000061030000}"/>
    <cellStyle name="Output 8 9 2" xfId="957" xr:uid="{00000000-0005-0000-0000-000062030000}"/>
    <cellStyle name="Output 9" xfId="119" xr:uid="{00000000-0005-0000-0000-000063030000}"/>
    <cellStyle name="Output 9 10" xfId="642" xr:uid="{00000000-0005-0000-0000-000064030000}"/>
    <cellStyle name="Output 9 11" xfId="324" xr:uid="{00000000-0005-0000-0000-000065030000}"/>
    <cellStyle name="Output 9 12" xfId="1096" xr:uid="{00000000-0005-0000-0000-000066030000}"/>
    <cellStyle name="Output 9 2" xfId="197" xr:uid="{00000000-0005-0000-0000-000067030000}"/>
    <cellStyle name="Output 9 2 2" xfId="719" xr:uid="{00000000-0005-0000-0000-000068030000}"/>
    <cellStyle name="Output 9 3" xfId="221" xr:uid="{00000000-0005-0000-0000-000069030000}"/>
    <cellStyle name="Output 9 3 2" xfId="743" xr:uid="{00000000-0005-0000-0000-00006A030000}"/>
    <cellStyle name="Output 9 4" xfId="284" xr:uid="{00000000-0005-0000-0000-00006B030000}"/>
    <cellStyle name="Output 9 4 2" xfId="806" xr:uid="{00000000-0005-0000-0000-00006C030000}"/>
    <cellStyle name="Output 9 5" xfId="300" xr:uid="{00000000-0005-0000-0000-00006D030000}"/>
    <cellStyle name="Output 9 5 2" xfId="822" xr:uid="{00000000-0005-0000-0000-00006E030000}"/>
    <cellStyle name="Output 9 6" xfId="416" xr:uid="{00000000-0005-0000-0000-00006F030000}"/>
    <cellStyle name="Output 9 6 2" xfId="922" xr:uid="{00000000-0005-0000-0000-000070030000}"/>
    <cellStyle name="Output 9 7" xfId="351" xr:uid="{00000000-0005-0000-0000-000071030000}"/>
    <cellStyle name="Output 9 7 2" xfId="869" xr:uid="{00000000-0005-0000-0000-000072030000}"/>
    <cellStyle name="Output 9 8" xfId="516" xr:uid="{00000000-0005-0000-0000-000073030000}"/>
    <cellStyle name="Output 9 8 2" xfId="1006" xr:uid="{00000000-0005-0000-0000-000074030000}"/>
    <cellStyle name="Output 9 9" xfId="545" xr:uid="{00000000-0005-0000-0000-000075030000}"/>
    <cellStyle name="Output 9 9 2" xfId="1027" xr:uid="{00000000-0005-0000-0000-000076030000}"/>
    <cellStyle name="Percent 2" xfId="75" xr:uid="{00000000-0005-0000-0000-000077030000}"/>
    <cellStyle name="Percent 2 2" xfId="106" xr:uid="{00000000-0005-0000-0000-000078030000}"/>
    <cellStyle name="Percent 2 2 2" xfId="411" xr:uid="{00000000-0005-0000-0000-000079030000}"/>
    <cellStyle name="Percent 2 2 3" xfId="629" xr:uid="{00000000-0005-0000-0000-00007A030000}"/>
    <cellStyle name="Percent 2 2 4" xfId="1091" xr:uid="{00000000-0005-0000-0000-00007B030000}"/>
    <cellStyle name="Percent 2 3" xfId="172" xr:uid="{00000000-0005-0000-0000-00007C030000}"/>
    <cellStyle name="Percent 2 3 2" xfId="388" xr:uid="{00000000-0005-0000-0000-00007D030000}"/>
    <cellStyle name="Percent 2 3 3" xfId="694" xr:uid="{00000000-0005-0000-0000-00007E030000}"/>
    <cellStyle name="Percent 2 3 4" xfId="1068" xr:uid="{00000000-0005-0000-0000-00007F030000}"/>
    <cellStyle name="Percent 2 4" xfId="362" xr:uid="{00000000-0005-0000-0000-000080030000}"/>
    <cellStyle name="Percent 2 5" xfId="599" xr:uid="{00000000-0005-0000-0000-000081030000}"/>
    <cellStyle name="Percent 2 6" xfId="1042" xr:uid="{00000000-0005-0000-0000-000082030000}"/>
    <cellStyle name="Percent 2 7" xfId="1101" xr:uid="{00000000-0005-0000-0000-000083030000}"/>
    <cellStyle name="Percent 3" xfId="151" xr:uid="{00000000-0005-0000-0000-000084030000}"/>
    <cellStyle name="Title" xfId="43" builtinId="15" customBuiltin="1"/>
    <cellStyle name="Total" xfId="44" builtinId="25" customBuiltin="1"/>
    <cellStyle name="Total 10" xfId="128" xr:uid="{00000000-0005-0000-0000-000087030000}"/>
    <cellStyle name="Total 10 10" xfId="651" xr:uid="{00000000-0005-0000-0000-000088030000}"/>
    <cellStyle name="Total 10 11" xfId="540" xr:uid="{00000000-0005-0000-0000-000089030000}"/>
    <cellStyle name="Total 10 12" xfId="1098" xr:uid="{00000000-0005-0000-0000-00008A030000}"/>
    <cellStyle name="Total 10 2" xfId="199" xr:uid="{00000000-0005-0000-0000-00008B030000}"/>
    <cellStyle name="Total 10 2 2" xfId="721" xr:uid="{00000000-0005-0000-0000-00008C030000}"/>
    <cellStyle name="Total 10 3" xfId="226" xr:uid="{00000000-0005-0000-0000-00008D030000}"/>
    <cellStyle name="Total 10 3 2" xfId="748" xr:uid="{00000000-0005-0000-0000-00008E030000}"/>
    <cellStyle name="Total 10 4" xfId="286" xr:uid="{00000000-0005-0000-0000-00008F030000}"/>
    <cellStyle name="Total 10 4 2" xfId="808" xr:uid="{00000000-0005-0000-0000-000090030000}"/>
    <cellStyle name="Total 10 5" xfId="305" xr:uid="{00000000-0005-0000-0000-000091030000}"/>
    <cellStyle name="Total 10 5 2" xfId="827" xr:uid="{00000000-0005-0000-0000-000092030000}"/>
    <cellStyle name="Total 10 6" xfId="418" xr:uid="{00000000-0005-0000-0000-000093030000}"/>
    <cellStyle name="Total 10 6 2" xfId="924" xr:uid="{00000000-0005-0000-0000-000094030000}"/>
    <cellStyle name="Total 10 7" xfId="468" xr:uid="{00000000-0005-0000-0000-000095030000}"/>
    <cellStyle name="Total 10 7 2" xfId="959" xr:uid="{00000000-0005-0000-0000-000096030000}"/>
    <cellStyle name="Total 10 8" xfId="518" xr:uid="{00000000-0005-0000-0000-000097030000}"/>
    <cellStyle name="Total 10 8 2" xfId="1008" xr:uid="{00000000-0005-0000-0000-000098030000}"/>
    <cellStyle name="Total 10 9" xfId="550" xr:uid="{00000000-0005-0000-0000-000099030000}"/>
    <cellStyle name="Total 10 9 2" xfId="1032" xr:uid="{00000000-0005-0000-0000-00009A030000}"/>
    <cellStyle name="Total 11" xfId="150" xr:uid="{00000000-0005-0000-0000-00009B030000}"/>
    <cellStyle name="Total 11 10" xfId="568" xr:uid="{00000000-0005-0000-0000-00009C030000}"/>
    <cellStyle name="Total 11 11" xfId="1047" xr:uid="{00000000-0005-0000-0000-00009D030000}"/>
    <cellStyle name="Total 11 2" xfId="209" xr:uid="{00000000-0005-0000-0000-00009E030000}"/>
    <cellStyle name="Total 11 2 2" xfId="731" xr:uid="{00000000-0005-0000-0000-00009F030000}"/>
    <cellStyle name="Total 11 3" xfId="212" xr:uid="{00000000-0005-0000-0000-0000A0030000}"/>
    <cellStyle name="Total 11 3 2" xfId="734" xr:uid="{00000000-0005-0000-0000-0000A1030000}"/>
    <cellStyle name="Total 11 4" xfId="289" xr:uid="{00000000-0005-0000-0000-0000A2030000}"/>
    <cellStyle name="Total 11 4 2" xfId="811" xr:uid="{00000000-0005-0000-0000-0000A3030000}"/>
    <cellStyle name="Total 11 5" xfId="367" xr:uid="{00000000-0005-0000-0000-0000A4030000}"/>
    <cellStyle name="Total 11 5 2" xfId="880" xr:uid="{00000000-0005-0000-0000-0000A5030000}"/>
    <cellStyle name="Total 11 6" xfId="435" xr:uid="{00000000-0005-0000-0000-0000A6030000}"/>
    <cellStyle name="Total 11 6 2" xfId="934" xr:uid="{00000000-0005-0000-0000-0000A7030000}"/>
    <cellStyle name="Total 11 7" xfId="454" xr:uid="{00000000-0005-0000-0000-0000A8030000}"/>
    <cellStyle name="Total 11 7 2" xfId="947" xr:uid="{00000000-0005-0000-0000-0000A9030000}"/>
    <cellStyle name="Total 11 8" xfId="559" xr:uid="{00000000-0005-0000-0000-0000AA030000}"/>
    <cellStyle name="Total 11 8 2" xfId="1035" xr:uid="{00000000-0005-0000-0000-0000AB030000}"/>
    <cellStyle name="Total 11 9" xfId="673" xr:uid="{00000000-0005-0000-0000-0000AC030000}"/>
    <cellStyle name="Total 12" xfId="138" xr:uid="{00000000-0005-0000-0000-0000AD030000}"/>
    <cellStyle name="Total 12 2" xfId="661" xr:uid="{00000000-0005-0000-0000-0000AE030000}"/>
    <cellStyle name="Total 2" xfId="69" xr:uid="{00000000-0005-0000-0000-0000AF030000}"/>
    <cellStyle name="Total 2 10" xfId="594" xr:uid="{00000000-0005-0000-0000-0000B0030000}"/>
    <cellStyle name="Total 2 11" xfId="575" xr:uid="{00000000-0005-0000-0000-0000B1030000}"/>
    <cellStyle name="Total 2 12" xfId="1063" xr:uid="{00000000-0005-0000-0000-0000B2030000}"/>
    <cellStyle name="Total 2 2" xfId="167" xr:uid="{00000000-0005-0000-0000-0000B3030000}"/>
    <cellStyle name="Total 2 2 2" xfId="689" xr:uid="{00000000-0005-0000-0000-0000B4030000}"/>
    <cellStyle name="Total 2 3" xfId="99" xr:uid="{00000000-0005-0000-0000-0000B5030000}"/>
    <cellStyle name="Total 2 3 2" xfId="622" xr:uid="{00000000-0005-0000-0000-0000B6030000}"/>
    <cellStyle name="Total 2 4" xfId="256" xr:uid="{00000000-0005-0000-0000-0000B7030000}"/>
    <cellStyle name="Total 2 4 2" xfId="778" xr:uid="{00000000-0005-0000-0000-0000B8030000}"/>
    <cellStyle name="Total 2 5" xfId="145" xr:uid="{00000000-0005-0000-0000-0000B9030000}"/>
    <cellStyle name="Total 2 5 2" xfId="668" xr:uid="{00000000-0005-0000-0000-0000BA030000}"/>
    <cellStyle name="Total 2 6" xfId="383" xr:uid="{00000000-0005-0000-0000-0000BB030000}"/>
    <cellStyle name="Total 2 6 2" xfId="895" xr:uid="{00000000-0005-0000-0000-0000BC030000}"/>
    <cellStyle name="Total 2 7" xfId="458" xr:uid="{00000000-0005-0000-0000-0000BD030000}"/>
    <cellStyle name="Total 2 7 2" xfId="950" xr:uid="{00000000-0005-0000-0000-0000BE030000}"/>
    <cellStyle name="Total 2 8" xfId="485" xr:uid="{00000000-0005-0000-0000-0000BF030000}"/>
    <cellStyle name="Total 2 8 2" xfId="975" xr:uid="{00000000-0005-0000-0000-0000C0030000}"/>
    <cellStyle name="Total 2 9" xfId="467" xr:uid="{00000000-0005-0000-0000-0000C1030000}"/>
    <cellStyle name="Total 2 9 2" xfId="958" xr:uid="{00000000-0005-0000-0000-0000C2030000}"/>
    <cellStyle name="Total 3" xfId="71" xr:uid="{00000000-0005-0000-0000-0000C3030000}"/>
    <cellStyle name="Total 3 10" xfId="596" xr:uid="{00000000-0005-0000-0000-0000C4030000}"/>
    <cellStyle name="Total 3 11" xfId="573" xr:uid="{00000000-0005-0000-0000-0000C5030000}"/>
    <cellStyle name="Total 3 12" xfId="1065" xr:uid="{00000000-0005-0000-0000-0000C6030000}"/>
    <cellStyle name="Total 3 2" xfId="169" xr:uid="{00000000-0005-0000-0000-0000C7030000}"/>
    <cellStyle name="Total 3 2 2" xfId="691" xr:uid="{00000000-0005-0000-0000-0000C8030000}"/>
    <cellStyle name="Total 3 3" xfId="122" xr:uid="{00000000-0005-0000-0000-0000C9030000}"/>
    <cellStyle name="Total 3 3 2" xfId="645" xr:uid="{00000000-0005-0000-0000-0000CA030000}"/>
    <cellStyle name="Total 3 4" xfId="258" xr:uid="{00000000-0005-0000-0000-0000CB030000}"/>
    <cellStyle name="Total 3 4 2" xfId="780" xr:uid="{00000000-0005-0000-0000-0000CC030000}"/>
    <cellStyle name="Total 3 5" xfId="121" xr:uid="{00000000-0005-0000-0000-0000CD030000}"/>
    <cellStyle name="Total 3 5 2" xfId="644" xr:uid="{00000000-0005-0000-0000-0000CE030000}"/>
    <cellStyle name="Total 3 6" xfId="385" xr:uid="{00000000-0005-0000-0000-0000CF030000}"/>
    <cellStyle name="Total 3 6 2" xfId="897" xr:uid="{00000000-0005-0000-0000-0000D0030000}"/>
    <cellStyle name="Total 3 7" xfId="450" xr:uid="{00000000-0005-0000-0000-0000D1030000}"/>
    <cellStyle name="Total 3 7 2" xfId="944" xr:uid="{00000000-0005-0000-0000-0000D2030000}"/>
    <cellStyle name="Total 3 8" xfId="487" xr:uid="{00000000-0005-0000-0000-0000D3030000}"/>
    <cellStyle name="Total 3 8 2" xfId="977" xr:uid="{00000000-0005-0000-0000-0000D4030000}"/>
    <cellStyle name="Total 3 9" xfId="452" xr:uid="{00000000-0005-0000-0000-0000D5030000}"/>
    <cellStyle name="Total 3 9 2" xfId="946" xr:uid="{00000000-0005-0000-0000-0000D6030000}"/>
    <cellStyle name="Total 4" xfId="79" xr:uid="{00000000-0005-0000-0000-0000D7030000}"/>
    <cellStyle name="Total 4 10" xfId="603" xr:uid="{00000000-0005-0000-0000-0000D8030000}"/>
    <cellStyle name="Total 4 11" xfId="574" xr:uid="{00000000-0005-0000-0000-0000D9030000}"/>
    <cellStyle name="Total 4 12" xfId="1072" xr:uid="{00000000-0005-0000-0000-0000DA030000}"/>
    <cellStyle name="Total 4 2" xfId="176" xr:uid="{00000000-0005-0000-0000-0000DB030000}"/>
    <cellStyle name="Total 4 2 2" xfId="698" xr:uid="{00000000-0005-0000-0000-0000DC030000}"/>
    <cellStyle name="Total 4 3" xfId="101" xr:uid="{00000000-0005-0000-0000-0000DD030000}"/>
    <cellStyle name="Total 4 3 2" xfId="624" xr:uid="{00000000-0005-0000-0000-0000DE030000}"/>
    <cellStyle name="Total 4 4" xfId="262" xr:uid="{00000000-0005-0000-0000-0000DF030000}"/>
    <cellStyle name="Total 4 4 2" xfId="784" xr:uid="{00000000-0005-0000-0000-0000E0030000}"/>
    <cellStyle name="Total 4 5" xfId="132" xr:uid="{00000000-0005-0000-0000-0000E1030000}"/>
    <cellStyle name="Total 4 5 2" xfId="655" xr:uid="{00000000-0005-0000-0000-0000E2030000}"/>
    <cellStyle name="Total 4 6" xfId="392" xr:uid="{00000000-0005-0000-0000-0000E3030000}"/>
    <cellStyle name="Total 4 6 2" xfId="901" xr:uid="{00000000-0005-0000-0000-0000E4030000}"/>
    <cellStyle name="Total 4 7" xfId="336" xr:uid="{00000000-0005-0000-0000-0000E5030000}"/>
    <cellStyle name="Total 4 7 2" xfId="854" xr:uid="{00000000-0005-0000-0000-0000E6030000}"/>
    <cellStyle name="Total 4 8" xfId="493" xr:uid="{00000000-0005-0000-0000-0000E7030000}"/>
    <cellStyle name="Total 4 8 2" xfId="983" xr:uid="{00000000-0005-0000-0000-0000E8030000}"/>
    <cellStyle name="Total 4 9" xfId="433" xr:uid="{00000000-0005-0000-0000-0000E9030000}"/>
    <cellStyle name="Total 4 9 2" xfId="933" xr:uid="{00000000-0005-0000-0000-0000EA030000}"/>
    <cellStyle name="Total 5" xfId="58" xr:uid="{00000000-0005-0000-0000-0000EB030000}"/>
    <cellStyle name="Total 5 10" xfId="583" xr:uid="{00000000-0005-0000-0000-0000EC030000}"/>
    <cellStyle name="Total 5 11" xfId="442" xr:uid="{00000000-0005-0000-0000-0000ED030000}"/>
    <cellStyle name="Total 5 12" xfId="1052" xr:uid="{00000000-0005-0000-0000-0000EE030000}"/>
    <cellStyle name="Total 5 2" xfId="156" xr:uid="{00000000-0005-0000-0000-0000EF030000}"/>
    <cellStyle name="Total 5 2 2" xfId="678" xr:uid="{00000000-0005-0000-0000-0000F0030000}"/>
    <cellStyle name="Total 5 3" xfId="136" xr:uid="{00000000-0005-0000-0000-0000F1030000}"/>
    <cellStyle name="Total 5 3 2" xfId="659" xr:uid="{00000000-0005-0000-0000-0000F2030000}"/>
    <cellStyle name="Total 5 4" xfId="245" xr:uid="{00000000-0005-0000-0000-0000F3030000}"/>
    <cellStyle name="Total 5 4 2" xfId="767" xr:uid="{00000000-0005-0000-0000-0000F4030000}"/>
    <cellStyle name="Total 5 5" xfId="279" xr:uid="{00000000-0005-0000-0000-0000F5030000}"/>
    <cellStyle name="Total 5 5 2" xfId="801" xr:uid="{00000000-0005-0000-0000-0000F6030000}"/>
    <cellStyle name="Total 5 6" xfId="372" xr:uid="{00000000-0005-0000-0000-0000F7030000}"/>
    <cellStyle name="Total 5 6 2" xfId="884" xr:uid="{00000000-0005-0000-0000-0000F8030000}"/>
    <cellStyle name="Total 5 7" xfId="327" xr:uid="{00000000-0005-0000-0000-0000F9030000}"/>
    <cellStyle name="Total 5 7 2" xfId="845" xr:uid="{00000000-0005-0000-0000-0000FA030000}"/>
    <cellStyle name="Total 5 8" xfId="474" xr:uid="{00000000-0005-0000-0000-0000FB030000}"/>
    <cellStyle name="Total 5 8 2" xfId="964" xr:uid="{00000000-0005-0000-0000-0000FC030000}"/>
    <cellStyle name="Total 5 9" xfId="319" xr:uid="{00000000-0005-0000-0000-0000FD030000}"/>
    <cellStyle name="Total 5 9 2" xfId="841" xr:uid="{00000000-0005-0000-0000-0000FE030000}"/>
    <cellStyle name="Total 6" xfId="78" xr:uid="{00000000-0005-0000-0000-0000FF030000}"/>
    <cellStyle name="Total 6 10" xfId="602" xr:uid="{00000000-0005-0000-0000-000000040000}"/>
    <cellStyle name="Total 6 11" xfId="537" xr:uid="{00000000-0005-0000-0000-000001040000}"/>
    <cellStyle name="Total 6 12" xfId="1071" xr:uid="{00000000-0005-0000-0000-000002040000}"/>
    <cellStyle name="Total 6 2" xfId="175" xr:uid="{00000000-0005-0000-0000-000003040000}"/>
    <cellStyle name="Total 6 2 2" xfId="697" xr:uid="{00000000-0005-0000-0000-000004040000}"/>
    <cellStyle name="Total 6 3" xfId="127" xr:uid="{00000000-0005-0000-0000-000005040000}"/>
    <cellStyle name="Total 6 3 2" xfId="650" xr:uid="{00000000-0005-0000-0000-000006040000}"/>
    <cellStyle name="Total 6 4" xfId="261" xr:uid="{00000000-0005-0000-0000-000007040000}"/>
    <cellStyle name="Total 6 4 2" xfId="783" xr:uid="{00000000-0005-0000-0000-000008040000}"/>
    <cellStyle name="Total 6 5" xfId="116" xr:uid="{00000000-0005-0000-0000-000009040000}"/>
    <cellStyle name="Total 6 5 2" xfId="639" xr:uid="{00000000-0005-0000-0000-00000A040000}"/>
    <cellStyle name="Total 6 6" xfId="391" xr:uid="{00000000-0005-0000-0000-00000B040000}"/>
    <cellStyle name="Total 6 6 2" xfId="900" xr:uid="{00000000-0005-0000-0000-00000C040000}"/>
    <cellStyle name="Total 6 7" xfId="463" xr:uid="{00000000-0005-0000-0000-00000D040000}"/>
    <cellStyle name="Total 6 7 2" xfId="954" xr:uid="{00000000-0005-0000-0000-00000E040000}"/>
    <cellStyle name="Total 6 8" xfId="492" xr:uid="{00000000-0005-0000-0000-00000F040000}"/>
    <cellStyle name="Total 6 8 2" xfId="982" xr:uid="{00000000-0005-0000-0000-000010040000}"/>
    <cellStyle name="Total 6 9" xfId="321" xr:uid="{00000000-0005-0000-0000-000011040000}"/>
    <cellStyle name="Total 6 9 2" xfId="842" xr:uid="{00000000-0005-0000-0000-000012040000}"/>
    <cellStyle name="Total 7" xfId="85" xr:uid="{00000000-0005-0000-0000-000013040000}"/>
    <cellStyle name="Total 7 10" xfId="609" xr:uid="{00000000-0005-0000-0000-000014040000}"/>
    <cellStyle name="Total 7 11" xfId="558" xr:uid="{00000000-0005-0000-0000-000015040000}"/>
    <cellStyle name="Total 7 12" xfId="1078" xr:uid="{00000000-0005-0000-0000-000016040000}"/>
    <cellStyle name="Total 7 2" xfId="182" xr:uid="{00000000-0005-0000-0000-000017040000}"/>
    <cellStyle name="Total 7 2 2" xfId="704" xr:uid="{00000000-0005-0000-0000-000018040000}"/>
    <cellStyle name="Total 7 3" xfId="223" xr:uid="{00000000-0005-0000-0000-000019040000}"/>
    <cellStyle name="Total 7 3 2" xfId="745" xr:uid="{00000000-0005-0000-0000-00001A040000}"/>
    <cellStyle name="Total 7 4" xfId="268" xr:uid="{00000000-0005-0000-0000-00001B040000}"/>
    <cellStyle name="Total 7 4 2" xfId="790" xr:uid="{00000000-0005-0000-0000-00001C040000}"/>
    <cellStyle name="Total 7 5" xfId="302" xr:uid="{00000000-0005-0000-0000-00001D040000}"/>
    <cellStyle name="Total 7 5 2" xfId="824" xr:uid="{00000000-0005-0000-0000-00001E040000}"/>
    <cellStyle name="Total 7 6" xfId="398" xr:uid="{00000000-0005-0000-0000-00001F040000}"/>
    <cellStyle name="Total 7 6 2" xfId="907" xr:uid="{00000000-0005-0000-0000-000020040000}"/>
    <cellStyle name="Total 7 7" xfId="341" xr:uid="{00000000-0005-0000-0000-000021040000}"/>
    <cellStyle name="Total 7 7 2" xfId="859" xr:uid="{00000000-0005-0000-0000-000022040000}"/>
    <cellStyle name="Total 7 8" xfId="499" xr:uid="{00000000-0005-0000-0000-000023040000}"/>
    <cellStyle name="Total 7 8 2" xfId="989" xr:uid="{00000000-0005-0000-0000-000024040000}"/>
    <cellStyle name="Total 7 9" xfId="525" xr:uid="{00000000-0005-0000-0000-000025040000}"/>
    <cellStyle name="Total 7 9 2" xfId="1013" xr:uid="{00000000-0005-0000-0000-000026040000}"/>
    <cellStyle name="Total 8" xfId="84" xr:uid="{00000000-0005-0000-0000-000027040000}"/>
    <cellStyle name="Total 8 10" xfId="608" xr:uid="{00000000-0005-0000-0000-000028040000}"/>
    <cellStyle name="Total 8 11" xfId="322" xr:uid="{00000000-0005-0000-0000-000029040000}"/>
    <cellStyle name="Total 8 12" xfId="1077" xr:uid="{00000000-0005-0000-0000-00002A040000}"/>
    <cellStyle name="Total 8 2" xfId="181" xr:uid="{00000000-0005-0000-0000-00002B040000}"/>
    <cellStyle name="Total 8 2 2" xfId="703" xr:uid="{00000000-0005-0000-0000-00002C040000}"/>
    <cellStyle name="Total 8 3" xfId="207" xr:uid="{00000000-0005-0000-0000-00002D040000}"/>
    <cellStyle name="Total 8 3 2" xfId="729" xr:uid="{00000000-0005-0000-0000-00002E040000}"/>
    <cellStyle name="Total 8 4" xfId="267" xr:uid="{00000000-0005-0000-0000-00002F040000}"/>
    <cellStyle name="Total 8 4 2" xfId="789" xr:uid="{00000000-0005-0000-0000-000030040000}"/>
    <cellStyle name="Total 8 5" xfId="137" xr:uid="{00000000-0005-0000-0000-000031040000}"/>
    <cellStyle name="Total 8 5 2" xfId="660" xr:uid="{00000000-0005-0000-0000-000032040000}"/>
    <cellStyle name="Total 8 6" xfId="397" xr:uid="{00000000-0005-0000-0000-000033040000}"/>
    <cellStyle name="Total 8 6 2" xfId="906" xr:uid="{00000000-0005-0000-0000-000034040000}"/>
    <cellStyle name="Total 8 7" xfId="356" xr:uid="{00000000-0005-0000-0000-000035040000}"/>
    <cellStyle name="Total 8 7 2" xfId="873" xr:uid="{00000000-0005-0000-0000-000036040000}"/>
    <cellStyle name="Total 8 8" xfId="498" xr:uid="{00000000-0005-0000-0000-000037040000}"/>
    <cellStyle name="Total 8 8 2" xfId="988" xr:uid="{00000000-0005-0000-0000-000038040000}"/>
    <cellStyle name="Total 8 9" xfId="541" xr:uid="{00000000-0005-0000-0000-000039040000}"/>
    <cellStyle name="Total 8 9 2" xfId="1023" xr:uid="{00000000-0005-0000-0000-00003A040000}"/>
    <cellStyle name="Total 9" xfId="92" xr:uid="{00000000-0005-0000-0000-00003B040000}"/>
    <cellStyle name="Total 9 10" xfId="615" xr:uid="{00000000-0005-0000-0000-00003C040000}"/>
    <cellStyle name="Total 9 11" xfId="522" xr:uid="{00000000-0005-0000-0000-00003D040000}"/>
    <cellStyle name="Total 9 12" xfId="1084" xr:uid="{00000000-0005-0000-0000-00003E040000}"/>
    <cellStyle name="Total 9 2" xfId="188" xr:uid="{00000000-0005-0000-0000-00003F040000}"/>
    <cellStyle name="Total 9 2 2" xfId="710" xr:uid="{00000000-0005-0000-0000-000040040000}"/>
    <cellStyle name="Total 9 3" xfId="115" xr:uid="{00000000-0005-0000-0000-000041040000}"/>
    <cellStyle name="Total 9 3 2" xfId="638" xr:uid="{00000000-0005-0000-0000-000042040000}"/>
    <cellStyle name="Total 9 4" xfId="274" xr:uid="{00000000-0005-0000-0000-000043040000}"/>
    <cellStyle name="Total 9 4 2" xfId="796" xr:uid="{00000000-0005-0000-0000-000044040000}"/>
    <cellStyle name="Total 9 5" xfId="144" xr:uid="{00000000-0005-0000-0000-000045040000}"/>
    <cellStyle name="Total 9 5 2" xfId="667" xr:uid="{00000000-0005-0000-0000-000046040000}"/>
    <cellStyle name="Total 9 6" xfId="404" xr:uid="{00000000-0005-0000-0000-000047040000}"/>
    <cellStyle name="Total 9 6 2" xfId="913" xr:uid="{00000000-0005-0000-0000-000048040000}"/>
    <cellStyle name="Total 9 7" xfId="347" xr:uid="{00000000-0005-0000-0000-000049040000}"/>
    <cellStyle name="Total 9 7 2" xfId="865" xr:uid="{00000000-0005-0000-0000-00004A040000}"/>
    <cellStyle name="Total 9 8" xfId="505" xr:uid="{00000000-0005-0000-0000-00004B040000}"/>
    <cellStyle name="Total 9 8 2" xfId="995" xr:uid="{00000000-0005-0000-0000-00004C040000}"/>
    <cellStyle name="Total 9 9" xfId="556" xr:uid="{00000000-0005-0000-0000-00004D040000}"/>
    <cellStyle name="Total 9 9 2" xfId="1034" xr:uid="{00000000-0005-0000-0000-00004E040000}"/>
    <cellStyle name="Warning Text" xfId="45" builtinId="11" customBuiltin="1"/>
  </cellStyles>
  <dxfs count="88">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fill>
        <patternFill>
          <bgColor rgb="FFFF0000"/>
        </patternFill>
      </fill>
    </dxf>
    <dxf>
      <numFmt numFmtId="166" formatCode="#,##0.0"/>
    </dxf>
    <dxf>
      <fill>
        <patternFill>
          <bgColor indexed="51"/>
        </patternFill>
      </fill>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3" formatCode="#,##0"/>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s>
  <tableStyles count="0" defaultTableStyle="TableStyleMedium2" defaultPivotStyle="PivotStyleLight16"/>
  <colors>
    <mruColors>
      <color rgb="FFCCFFCC"/>
      <color rgb="FF8AE4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122555</xdr:colOff>
      <xdr:row>7</xdr:row>
      <xdr:rowOff>109220</xdr:rowOff>
    </xdr:to>
    <xdr:pic>
      <xdr:nvPicPr>
        <xdr:cNvPr id="2" name="Picture 1" descr="Department for Education" title="Logo">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8062"/>
        <a:stretch/>
      </xdr:blipFill>
      <xdr:spPr bwMode="auto">
        <a:xfrm>
          <a:off x="209550" y="161925"/>
          <a:ext cx="1341755" cy="10807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13</xdr:col>
      <xdr:colOff>0</xdr:colOff>
      <xdr:row>1</xdr:row>
      <xdr:rowOff>0</xdr:rowOff>
    </xdr:from>
    <xdr:to>
      <xdr:col>14</xdr:col>
      <xdr:colOff>342900</xdr:colOff>
      <xdr:row>6</xdr:row>
      <xdr:rowOff>142875</xdr:rowOff>
    </xdr:to>
    <xdr:pic>
      <xdr:nvPicPr>
        <xdr:cNvPr id="3" name="Picture 2" descr="Print">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7524750" y="161925"/>
          <a:ext cx="9525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sp macro="" textlink="">
      <xdr:nvSpPr>
        <xdr:cNvPr id="1026" name="Text Box 2">
          <a:extLst>
            <a:ext uri="{FF2B5EF4-FFF2-40B4-BE49-F238E27FC236}">
              <a16:creationId xmlns:a16="http://schemas.microsoft.com/office/drawing/2014/main" id="{00000000-0008-0000-0300-000002040000}"/>
            </a:ext>
          </a:extLst>
        </xdr:cNvPr>
        <xdr:cNvSpPr txBox="1">
          <a:spLocks noChangeArrowheads="1"/>
        </xdr:cNvSpPr>
      </xdr:nvSpPr>
      <xdr:spPr bwMode="auto">
        <a:xfrm>
          <a:off x="6743700" y="0"/>
          <a:ext cx="0" cy="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45720" bIns="41148" anchor="ctr" upright="1"/>
        <a:lstStyle/>
        <a:p>
          <a:pPr algn="ctr" rtl="0">
            <a:defRPr sz="1000"/>
          </a:pPr>
          <a:r>
            <a:rPr lang="en-GB" sz="2400" b="1" i="0" u="none" strike="noStrike" baseline="0">
              <a:solidFill>
                <a:srgbClr val="000000"/>
              </a:solidFill>
              <a:latin typeface="Arial Narrow"/>
            </a:rPr>
            <a:t>1</a:t>
          </a:r>
        </a:p>
      </xdr:txBody>
    </xdr:sp>
    <xdr:clientData/>
  </xdr:twoCellAnchor>
  <xdr:twoCellAnchor>
    <xdr:from>
      <xdr:col>8</xdr:col>
      <xdr:colOff>0</xdr:colOff>
      <xdr:row>0</xdr:row>
      <xdr:rowOff>0</xdr:rowOff>
    </xdr:from>
    <xdr:to>
      <xdr:col>8</xdr:col>
      <xdr:colOff>0</xdr:colOff>
      <xdr:row>0</xdr:row>
      <xdr:rowOff>0</xdr:rowOff>
    </xdr:to>
    <xdr:sp macro="" textlink="">
      <xdr:nvSpPr>
        <xdr:cNvPr id="1028" name="Text Box 4">
          <a:extLst>
            <a:ext uri="{FF2B5EF4-FFF2-40B4-BE49-F238E27FC236}">
              <a16:creationId xmlns:a16="http://schemas.microsoft.com/office/drawing/2014/main" id="{00000000-0008-0000-0300-000004040000}"/>
            </a:ext>
          </a:extLst>
        </xdr:cNvPr>
        <xdr:cNvSpPr txBox="1">
          <a:spLocks noChangeArrowheads="1"/>
        </xdr:cNvSpPr>
      </xdr:nvSpPr>
      <xdr:spPr bwMode="auto">
        <a:xfrm>
          <a:off x="6743700" y="0"/>
          <a:ext cx="0" cy="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45720" bIns="41148" anchor="ctr" upright="1"/>
        <a:lstStyle/>
        <a:p>
          <a:pPr algn="ctr" rtl="0">
            <a:defRPr sz="1000"/>
          </a:pPr>
          <a:r>
            <a:rPr lang="en-GB" sz="2400" b="1" i="0" u="none" strike="noStrike" baseline="0">
              <a:solidFill>
                <a:srgbClr val="000000"/>
              </a:solidFill>
              <a:latin typeface="Arial Narrow"/>
            </a:rPr>
            <a:t>1</a:t>
          </a:r>
        </a:p>
      </xdr:txBody>
    </xdr:sp>
    <xdr:clientData/>
  </xdr:twoCellAnchor>
  <xdr:twoCellAnchor>
    <xdr:from>
      <xdr:col>8</xdr:col>
      <xdr:colOff>0</xdr:colOff>
      <xdr:row>0</xdr:row>
      <xdr:rowOff>0</xdr:rowOff>
    </xdr:from>
    <xdr:to>
      <xdr:col>8</xdr:col>
      <xdr:colOff>0</xdr:colOff>
      <xdr:row>0</xdr:row>
      <xdr:rowOff>0</xdr:rowOff>
    </xdr:to>
    <xdr:sp macro="" textlink="">
      <xdr:nvSpPr>
        <xdr:cNvPr id="1030" name="Text Box 6">
          <a:extLst>
            <a:ext uri="{FF2B5EF4-FFF2-40B4-BE49-F238E27FC236}">
              <a16:creationId xmlns:a16="http://schemas.microsoft.com/office/drawing/2014/main" id="{00000000-0008-0000-0300-000006040000}"/>
            </a:ext>
          </a:extLst>
        </xdr:cNvPr>
        <xdr:cNvSpPr txBox="1">
          <a:spLocks noChangeArrowheads="1"/>
        </xdr:cNvSpPr>
      </xdr:nvSpPr>
      <xdr:spPr bwMode="auto">
        <a:xfrm>
          <a:off x="6743700" y="0"/>
          <a:ext cx="0" cy="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45720" bIns="41148" anchor="ctr" upright="1"/>
        <a:lstStyle/>
        <a:p>
          <a:pPr algn="ctr" rtl="0">
            <a:defRPr sz="1000"/>
          </a:pPr>
          <a:r>
            <a:rPr lang="en-GB" sz="2400" b="1" i="0" u="none" strike="noStrike" baseline="0">
              <a:solidFill>
                <a:srgbClr val="000000"/>
              </a:solidFill>
              <a:latin typeface="Arial Narrow"/>
            </a:rPr>
            <a:t>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0</xdr:colOff>
      <xdr:row>0</xdr:row>
      <xdr:rowOff>0</xdr:rowOff>
    </xdr:to>
    <xdr:sp macro="" textlink="">
      <xdr:nvSpPr>
        <xdr:cNvPr id="3074" name="Text Box 2">
          <a:extLst>
            <a:ext uri="{FF2B5EF4-FFF2-40B4-BE49-F238E27FC236}">
              <a16:creationId xmlns:a16="http://schemas.microsoft.com/office/drawing/2014/main" id="{00000000-0008-0000-0500-0000020C0000}"/>
            </a:ext>
          </a:extLst>
        </xdr:cNvPr>
        <xdr:cNvSpPr txBox="1">
          <a:spLocks noChangeArrowheads="1"/>
        </xdr:cNvSpPr>
      </xdr:nvSpPr>
      <xdr:spPr bwMode="auto">
        <a:xfrm>
          <a:off x="2447925" y="0"/>
          <a:ext cx="0" cy="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45720" bIns="41148" anchor="ctr" upright="1"/>
        <a:lstStyle/>
        <a:p>
          <a:pPr algn="ctr" rtl="0">
            <a:defRPr sz="1000"/>
          </a:pPr>
          <a:r>
            <a:rPr lang="en-GB" sz="2400" b="1" i="0" u="none" strike="noStrike" baseline="0">
              <a:solidFill>
                <a:srgbClr val="000000"/>
              </a:solidFill>
              <a:latin typeface="Arial Narrow"/>
            </a:rPr>
            <a:t>1</a:t>
          </a:r>
        </a:p>
      </xdr:txBody>
    </xdr:sp>
    <xdr:clientData/>
  </xdr:twoCellAnchor>
  <xdr:twoCellAnchor>
    <xdr:from>
      <xdr:col>5</xdr:col>
      <xdr:colOff>0</xdr:colOff>
      <xdr:row>0</xdr:row>
      <xdr:rowOff>0</xdr:rowOff>
    </xdr:from>
    <xdr:to>
      <xdr:col>5</xdr:col>
      <xdr:colOff>0</xdr:colOff>
      <xdr:row>0</xdr:row>
      <xdr:rowOff>0</xdr:rowOff>
    </xdr:to>
    <xdr:sp macro="" textlink="">
      <xdr:nvSpPr>
        <xdr:cNvPr id="3076" name="Text Box 4">
          <a:extLst>
            <a:ext uri="{FF2B5EF4-FFF2-40B4-BE49-F238E27FC236}">
              <a16:creationId xmlns:a16="http://schemas.microsoft.com/office/drawing/2014/main" id="{00000000-0008-0000-0500-0000040C0000}"/>
            </a:ext>
          </a:extLst>
        </xdr:cNvPr>
        <xdr:cNvSpPr txBox="1">
          <a:spLocks noChangeArrowheads="1"/>
        </xdr:cNvSpPr>
      </xdr:nvSpPr>
      <xdr:spPr bwMode="auto">
        <a:xfrm>
          <a:off x="2447925" y="0"/>
          <a:ext cx="0" cy="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45720" bIns="41148" anchor="ctr" upright="1"/>
        <a:lstStyle/>
        <a:p>
          <a:pPr algn="ctr" rtl="0">
            <a:defRPr sz="1000"/>
          </a:pPr>
          <a:r>
            <a:rPr lang="en-GB" sz="2400" b="1" i="0" u="none" strike="noStrike" baseline="0">
              <a:solidFill>
                <a:srgbClr val="000000"/>
              </a:solidFill>
              <a:latin typeface="Arial Narrow"/>
            </a:rPr>
            <a:t>1</a:t>
          </a:r>
        </a:p>
      </xdr:txBody>
    </xdr:sp>
    <xdr:clientData/>
  </xdr:twoCellAnchor>
  <xdr:twoCellAnchor>
    <xdr:from>
      <xdr:col>5</xdr:col>
      <xdr:colOff>0</xdr:colOff>
      <xdr:row>0</xdr:row>
      <xdr:rowOff>0</xdr:rowOff>
    </xdr:from>
    <xdr:to>
      <xdr:col>5</xdr:col>
      <xdr:colOff>0</xdr:colOff>
      <xdr:row>0</xdr:row>
      <xdr:rowOff>0</xdr:rowOff>
    </xdr:to>
    <xdr:sp macro="" textlink="">
      <xdr:nvSpPr>
        <xdr:cNvPr id="3078" name="Text Box 6">
          <a:extLst>
            <a:ext uri="{FF2B5EF4-FFF2-40B4-BE49-F238E27FC236}">
              <a16:creationId xmlns:a16="http://schemas.microsoft.com/office/drawing/2014/main" id="{00000000-0008-0000-0500-0000060C0000}"/>
            </a:ext>
          </a:extLst>
        </xdr:cNvPr>
        <xdr:cNvSpPr txBox="1">
          <a:spLocks noChangeArrowheads="1"/>
        </xdr:cNvSpPr>
      </xdr:nvSpPr>
      <xdr:spPr bwMode="auto">
        <a:xfrm>
          <a:off x="2447925" y="0"/>
          <a:ext cx="0" cy="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45720" bIns="41148" anchor="ctr" upright="1"/>
        <a:lstStyle/>
        <a:p>
          <a:pPr algn="ctr" rtl="0">
            <a:defRPr sz="1000"/>
          </a:pPr>
          <a:r>
            <a:rPr lang="en-GB" sz="2400" b="1" i="0" u="none" strike="noStrike" baseline="0">
              <a:solidFill>
                <a:srgbClr val="000000"/>
              </a:solidFill>
              <a:latin typeface="Arial Narrow"/>
            </a:rPr>
            <a:t>1</a:t>
          </a:r>
        </a:p>
      </xdr:txBody>
    </xdr:sp>
    <xdr:clientData/>
  </xdr:twoCellAnchor>
  <xdr:twoCellAnchor>
    <xdr:from>
      <xdr:col>5</xdr:col>
      <xdr:colOff>0</xdr:colOff>
      <xdr:row>0</xdr:row>
      <xdr:rowOff>0</xdr:rowOff>
    </xdr:from>
    <xdr:to>
      <xdr:col>5</xdr:col>
      <xdr:colOff>0</xdr:colOff>
      <xdr:row>0</xdr:row>
      <xdr:rowOff>0</xdr:rowOff>
    </xdr:to>
    <xdr:sp macro="" textlink="">
      <xdr:nvSpPr>
        <xdr:cNvPr id="3080" name="Text Box 8">
          <a:extLst>
            <a:ext uri="{FF2B5EF4-FFF2-40B4-BE49-F238E27FC236}">
              <a16:creationId xmlns:a16="http://schemas.microsoft.com/office/drawing/2014/main" id="{00000000-0008-0000-0500-0000080C0000}"/>
            </a:ext>
          </a:extLst>
        </xdr:cNvPr>
        <xdr:cNvSpPr txBox="1">
          <a:spLocks noChangeArrowheads="1"/>
        </xdr:cNvSpPr>
      </xdr:nvSpPr>
      <xdr:spPr bwMode="auto">
        <a:xfrm>
          <a:off x="2447925" y="0"/>
          <a:ext cx="0" cy="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45720" bIns="41148" anchor="ctr" upright="1"/>
        <a:lstStyle/>
        <a:p>
          <a:pPr algn="ctr" rtl="0">
            <a:defRPr sz="1000"/>
          </a:pPr>
          <a:r>
            <a:rPr lang="en-GB" sz="2400" b="1" i="0" u="none" strike="noStrike" baseline="0">
              <a:solidFill>
                <a:srgbClr val="000000"/>
              </a:solidFill>
              <a:latin typeface="Arial Narrow"/>
            </a:rPr>
            <a:t>1</a:t>
          </a:r>
        </a:p>
      </xdr:txBody>
    </xdr:sp>
    <xdr:clientData/>
  </xdr:twoCellAnchor>
  <xdr:twoCellAnchor>
    <xdr:from>
      <xdr:col>5</xdr:col>
      <xdr:colOff>0</xdr:colOff>
      <xdr:row>0</xdr:row>
      <xdr:rowOff>0</xdr:rowOff>
    </xdr:from>
    <xdr:to>
      <xdr:col>5</xdr:col>
      <xdr:colOff>0</xdr:colOff>
      <xdr:row>0</xdr:row>
      <xdr:rowOff>0</xdr:rowOff>
    </xdr:to>
    <xdr:sp macro="" textlink="">
      <xdr:nvSpPr>
        <xdr:cNvPr id="3082" name="Text Box 10">
          <a:extLst>
            <a:ext uri="{FF2B5EF4-FFF2-40B4-BE49-F238E27FC236}">
              <a16:creationId xmlns:a16="http://schemas.microsoft.com/office/drawing/2014/main" id="{00000000-0008-0000-0500-00000A0C0000}"/>
            </a:ext>
          </a:extLst>
        </xdr:cNvPr>
        <xdr:cNvSpPr txBox="1">
          <a:spLocks noChangeArrowheads="1"/>
        </xdr:cNvSpPr>
      </xdr:nvSpPr>
      <xdr:spPr bwMode="auto">
        <a:xfrm>
          <a:off x="2447925" y="0"/>
          <a:ext cx="0" cy="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45720" bIns="41148" anchor="ctr" upright="1"/>
        <a:lstStyle/>
        <a:p>
          <a:pPr algn="ctr" rtl="0">
            <a:defRPr sz="1000"/>
          </a:pPr>
          <a:r>
            <a:rPr lang="en-GB" sz="2400" b="1" i="0" u="none" strike="noStrike" baseline="0">
              <a:solidFill>
                <a:srgbClr val="000000"/>
              </a:solidFill>
              <a:latin typeface="Arial Narrow"/>
            </a:rPr>
            <a:t>1</a:t>
          </a:r>
        </a:p>
      </xdr:txBody>
    </xdr:sp>
    <xdr:clientData/>
  </xdr:twoCellAnchor>
  <xdr:twoCellAnchor>
    <xdr:from>
      <xdr:col>5</xdr:col>
      <xdr:colOff>0</xdr:colOff>
      <xdr:row>0</xdr:row>
      <xdr:rowOff>0</xdr:rowOff>
    </xdr:from>
    <xdr:to>
      <xdr:col>5</xdr:col>
      <xdr:colOff>0</xdr:colOff>
      <xdr:row>0</xdr:row>
      <xdr:rowOff>0</xdr:rowOff>
    </xdr:to>
    <xdr:sp macro="" textlink="">
      <xdr:nvSpPr>
        <xdr:cNvPr id="3084" name="Text Box 12">
          <a:extLst>
            <a:ext uri="{FF2B5EF4-FFF2-40B4-BE49-F238E27FC236}">
              <a16:creationId xmlns:a16="http://schemas.microsoft.com/office/drawing/2014/main" id="{00000000-0008-0000-0500-00000C0C0000}"/>
            </a:ext>
          </a:extLst>
        </xdr:cNvPr>
        <xdr:cNvSpPr txBox="1">
          <a:spLocks noChangeArrowheads="1"/>
        </xdr:cNvSpPr>
      </xdr:nvSpPr>
      <xdr:spPr bwMode="auto">
        <a:xfrm>
          <a:off x="2447925" y="0"/>
          <a:ext cx="0" cy="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45720" bIns="41148" anchor="ctr" upright="1"/>
        <a:lstStyle/>
        <a:p>
          <a:pPr algn="ctr" rtl="0">
            <a:defRPr sz="1000"/>
          </a:pPr>
          <a:r>
            <a:rPr lang="en-GB" sz="2400" b="1" i="0" u="none" strike="noStrike" baseline="0">
              <a:solidFill>
                <a:srgbClr val="000000"/>
              </a:solidFill>
              <a:latin typeface="Arial Narrow"/>
            </a:rPr>
            <a:t>1</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cure%20Data/SFR/2015/KS4/Revised/Skeleton%20tables/SFRxx_2016_National_Tabl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ecure%20Data/SFR/2014/KS4/Revised/Working/GCSE_revised_master%20file_National_Tables_Working_v.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ecure%20Data/SFR/2014/KS4/Revised/Final/Non-restricted/SFR2_2015_National_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Denominators"/>
      <sheetName val="Table 1a"/>
      <sheetName val="Table 1b"/>
      <sheetName val="Table 1c"/>
      <sheetName val="Table 1d"/>
      <sheetName val="T2 Feeder Sheet 2015"/>
      <sheetName val="Table 2"/>
      <sheetName val="T4ab lookup"/>
      <sheetName val="T3ab4ab Feeder Sheet 2015"/>
      <sheetName val="Table 3a"/>
      <sheetName val="Table 3b"/>
      <sheetName val="Table 3c"/>
      <sheetName val="Table 3d"/>
      <sheetName val="Table 3e"/>
      <sheetName val="Table 4a"/>
      <sheetName val="Table 4b"/>
      <sheetName val="5ab lookup"/>
      <sheetName val="T5ab Feeder Sheet 2015"/>
      <sheetName val="Table 5a"/>
      <sheetName val="Table 5b"/>
      <sheetName val="T6ab Feeder Sheet"/>
      <sheetName val="Table 6a"/>
      <sheetName val="Table 6b"/>
      <sheetName val="Table S1a"/>
      <sheetName val="Table S1b"/>
      <sheetName val="Table S2a"/>
      <sheetName val="Table S2b"/>
    </sheetNames>
    <sheetDataSet>
      <sheetData sheetId="0" refreshError="1"/>
      <sheetData sheetId="1" refreshError="1"/>
      <sheetData sheetId="2"/>
      <sheetData sheetId="3" refreshError="1"/>
      <sheetData sheetId="4" refreshError="1"/>
      <sheetData sheetId="5" refreshError="1"/>
      <sheetData sheetId="6" refreshError="1"/>
      <sheetData sheetId="7">
        <row r="17">
          <cell r="A17" t="str">
            <v>Boys</v>
          </cell>
        </row>
        <row r="18">
          <cell r="A18" t="str">
            <v>Girls</v>
          </cell>
        </row>
        <row r="19">
          <cell r="A19" t="str">
            <v>All</v>
          </cell>
        </row>
        <row r="23">
          <cell r="A23" t="str">
            <v>Number of pupils</v>
          </cell>
        </row>
        <row r="24">
          <cell r="A24" t="str">
            <v>5+A*-C grades</v>
          </cell>
        </row>
        <row r="25">
          <cell r="A25" t="str">
            <v>5+A*-C grades including English and mathematics</v>
          </cell>
        </row>
        <row r="26">
          <cell r="A26" t="str">
            <v>English and mathematics at grades A*-C</v>
          </cell>
        </row>
        <row r="27">
          <cell r="A27" t="str">
            <v>5+A*-G grades</v>
          </cell>
        </row>
        <row r="28">
          <cell r="A28" t="str">
            <v>5+A*-G grades including English and mathematics</v>
          </cell>
        </row>
        <row r="29">
          <cell r="A29" t="str">
            <v>English and mathematics at grades A*-G</v>
          </cell>
        </row>
        <row r="30">
          <cell r="A30" t="str">
            <v>Any qualification</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ow r="3">
          <cell r="A3" t="str">
            <v>All state-funded mainstream schools6</v>
          </cell>
          <cell r="B3" t="str">
            <v>..</v>
          </cell>
          <cell r="C3" t="str">
            <v>..</v>
          </cell>
          <cell r="D3" t="str">
            <v>..</v>
          </cell>
          <cell r="E3" t="str">
            <v>..</v>
          </cell>
          <cell r="F3" t="str">
            <v>..</v>
          </cell>
          <cell r="G3" t="str">
            <v>..</v>
          </cell>
          <cell r="H3" t="str">
            <v>..</v>
          </cell>
          <cell r="I3" t="str">
            <v>..</v>
          </cell>
          <cell r="J3" t="str">
            <v>..</v>
          </cell>
          <cell r="K3" t="str">
            <v>..</v>
          </cell>
          <cell r="L3" t="str">
            <v>..</v>
          </cell>
          <cell r="M3" t="str">
            <v>..</v>
          </cell>
          <cell r="N3" t="str">
            <v>..</v>
          </cell>
          <cell r="O3" t="str">
            <v>..</v>
          </cell>
          <cell r="P3" t="str">
            <v>..</v>
          </cell>
          <cell r="Q3" t="str">
            <v>..</v>
          </cell>
          <cell r="R3" t="str">
            <v>..</v>
          </cell>
          <cell r="S3" t="str">
            <v>..</v>
          </cell>
          <cell r="T3" t="str">
            <v>..</v>
          </cell>
          <cell r="U3" t="str">
            <v>..</v>
          </cell>
          <cell r="V3" t="str">
            <v>..</v>
          </cell>
          <cell r="W3" t="str">
            <v>..</v>
          </cell>
          <cell r="X3" t="str">
            <v>..</v>
          </cell>
          <cell r="Y3" t="str">
            <v>..</v>
          </cell>
          <cell r="Z3" t="str">
            <v>..</v>
          </cell>
          <cell r="AA3" t="str">
            <v>..</v>
          </cell>
          <cell r="AB3" t="str">
            <v>..</v>
          </cell>
        </row>
        <row r="4">
          <cell r="A4" t="str">
            <v>Local authority maintained mainstream schools7</v>
          </cell>
          <cell r="B4" t="str">
            <v>..</v>
          </cell>
          <cell r="C4" t="str">
            <v>..</v>
          </cell>
          <cell r="D4" t="str">
            <v>..</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cell r="W4" t="str">
            <v>..</v>
          </cell>
          <cell r="X4" t="str">
            <v>..</v>
          </cell>
          <cell r="Y4" t="str">
            <v>..</v>
          </cell>
          <cell r="Z4" t="str">
            <v>..</v>
          </cell>
          <cell r="AA4" t="str">
            <v>..</v>
          </cell>
          <cell r="AB4" t="str">
            <v>..</v>
          </cell>
        </row>
        <row r="5">
          <cell r="A5" t="str">
            <v>Academies and free schools8</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cell r="Z5" t="str">
            <v>..</v>
          </cell>
          <cell r="AA5" t="str">
            <v>..</v>
          </cell>
          <cell r="AB5" t="str">
            <v>..</v>
          </cell>
        </row>
        <row r="6">
          <cell r="A6" t="str">
            <v>Sponsored academies8</v>
          </cell>
          <cell r="B6" t="str">
            <v>..</v>
          </cell>
          <cell r="C6" t="str">
            <v>..</v>
          </cell>
          <cell r="D6" t="str">
            <v>..</v>
          </cell>
          <cell r="E6" t="str">
            <v>..</v>
          </cell>
          <cell r="F6" t="str">
            <v>..</v>
          </cell>
          <cell r="G6" t="str">
            <v>..</v>
          </cell>
          <cell r="H6" t="str">
            <v>..</v>
          </cell>
          <cell r="I6" t="str">
            <v>..</v>
          </cell>
          <cell r="J6" t="str">
            <v>..</v>
          </cell>
          <cell r="K6" t="str">
            <v>..</v>
          </cell>
          <cell r="L6" t="str">
            <v>..</v>
          </cell>
          <cell r="M6" t="str">
            <v>..</v>
          </cell>
          <cell r="N6" t="str">
            <v>..</v>
          </cell>
          <cell r="O6" t="str">
            <v>..</v>
          </cell>
          <cell r="P6" t="str">
            <v>..</v>
          </cell>
          <cell r="Q6" t="str">
            <v>..</v>
          </cell>
          <cell r="R6" t="str">
            <v>..</v>
          </cell>
          <cell r="S6" t="str">
            <v>..</v>
          </cell>
          <cell r="T6" t="str">
            <v>..</v>
          </cell>
          <cell r="U6" t="str">
            <v>..</v>
          </cell>
          <cell r="V6" t="str">
            <v>..</v>
          </cell>
          <cell r="W6" t="str">
            <v>..</v>
          </cell>
          <cell r="X6" t="str">
            <v>..</v>
          </cell>
          <cell r="Y6" t="str">
            <v>..</v>
          </cell>
          <cell r="Z6" t="str">
            <v>..</v>
          </cell>
          <cell r="AA6" t="str">
            <v>..</v>
          </cell>
          <cell r="AB6" t="str">
            <v>..</v>
          </cell>
        </row>
        <row r="7">
          <cell r="A7" t="str">
            <v>Converter academies8</v>
          </cell>
          <cell r="B7" t="str">
            <v>..</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cell r="W7" t="str">
            <v>..</v>
          </cell>
          <cell r="X7" t="str">
            <v>..</v>
          </cell>
          <cell r="Y7" t="str">
            <v>..</v>
          </cell>
          <cell r="Z7" t="str">
            <v>..</v>
          </cell>
          <cell r="AA7" t="str">
            <v>..</v>
          </cell>
          <cell r="AB7" t="str">
            <v>..</v>
          </cell>
        </row>
        <row r="8">
          <cell r="A8" t="str">
            <v>Free schools8</v>
          </cell>
          <cell r="B8" t="str">
            <v>..</v>
          </cell>
          <cell r="C8" t="str">
            <v>..</v>
          </cell>
          <cell r="D8" t="str">
            <v>..</v>
          </cell>
          <cell r="E8" t="str">
            <v>..</v>
          </cell>
          <cell r="F8" t="str">
            <v>..</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t="str">
            <v>..</v>
          </cell>
          <cell r="U8" t="str">
            <v>..</v>
          </cell>
          <cell r="V8" t="str">
            <v>..</v>
          </cell>
          <cell r="W8" t="str">
            <v>..</v>
          </cell>
          <cell r="X8" t="str">
            <v>..</v>
          </cell>
          <cell r="Y8" t="str">
            <v>..</v>
          </cell>
          <cell r="Z8" t="str">
            <v>..</v>
          </cell>
          <cell r="AA8" t="str">
            <v>..</v>
          </cell>
          <cell r="AB8" t="str">
            <v>..</v>
          </cell>
        </row>
        <row r="9">
          <cell r="A9" t="str">
            <v>University technical colleges (UTCs)8</v>
          </cell>
          <cell r="B9" t="str">
            <v>..</v>
          </cell>
          <cell r="C9" t="str">
            <v>..</v>
          </cell>
          <cell r="D9" t="str">
            <v>..</v>
          </cell>
          <cell r="E9" t="str">
            <v>..</v>
          </cell>
          <cell r="F9" t="str">
            <v>..</v>
          </cell>
          <cell r="G9" t="str">
            <v>..</v>
          </cell>
          <cell r="H9" t="str">
            <v>..</v>
          </cell>
          <cell r="I9" t="str">
            <v>..</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row>
        <row r="10">
          <cell r="A10" t="str">
            <v>Studio schools8</v>
          </cell>
          <cell r="B10" t="str">
            <v>..</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t="str">
            <v>..</v>
          </cell>
          <cell r="S10" t="str">
            <v>..</v>
          </cell>
          <cell r="T10" t="str">
            <v>..</v>
          </cell>
          <cell r="U10" t="str">
            <v>..</v>
          </cell>
          <cell r="V10" t="str">
            <v>..</v>
          </cell>
          <cell r="W10" t="str">
            <v>..</v>
          </cell>
          <cell r="X10" t="str">
            <v>..</v>
          </cell>
          <cell r="Y10" t="str">
            <v>..</v>
          </cell>
          <cell r="Z10" t="str">
            <v>..</v>
          </cell>
          <cell r="AA10" t="str">
            <v>..</v>
          </cell>
          <cell r="AB10" t="str">
            <v>..</v>
          </cell>
        </row>
        <row r="11">
          <cell r="A11" t="str">
            <v>Further education colleges with provision for 14- to 16-year-olds9</v>
          </cell>
          <cell r="B11" t="str">
            <v>..</v>
          </cell>
          <cell r="C11" t="str">
            <v>..</v>
          </cell>
          <cell r="D11" t="str">
            <v>..</v>
          </cell>
          <cell r="E11" t="str">
            <v>..</v>
          </cell>
          <cell r="F11" t="str">
            <v>..</v>
          </cell>
          <cell r="G11" t="str">
            <v>..</v>
          </cell>
          <cell r="H11" t="str">
            <v>..</v>
          </cell>
          <cell r="I11" t="str">
            <v>..</v>
          </cell>
          <cell r="J11" t="str">
            <v>..</v>
          </cell>
          <cell r="K11" t="str">
            <v>..</v>
          </cell>
          <cell r="L11" t="str">
            <v>..</v>
          </cell>
          <cell r="M11" t="str">
            <v>..</v>
          </cell>
          <cell r="N11" t="str">
            <v>..</v>
          </cell>
          <cell r="O11" t="str">
            <v>..</v>
          </cell>
          <cell r="P11" t="str">
            <v>..</v>
          </cell>
          <cell r="Q11" t="str">
            <v>..</v>
          </cell>
          <cell r="R11" t="str">
            <v>..</v>
          </cell>
          <cell r="S11" t="str">
            <v>..</v>
          </cell>
          <cell r="T11" t="str">
            <v>..</v>
          </cell>
          <cell r="U11" t="str">
            <v>..</v>
          </cell>
          <cell r="V11" t="str">
            <v>..</v>
          </cell>
          <cell r="W11" t="str">
            <v>..</v>
          </cell>
          <cell r="X11" t="str">
            <v>..</v>
          </cell>
          <cell r="Y11" t="str">
            <v>..</v>
          </cell>
          <cell r="Z11" t="str">
            <v>..</v>
          </cell>
          <cell r="AA11" t="str">
            <v>..</v>
          </cell>
          <cell r="AB11" t="str">
            <v>..</v>
          </cell>
        </row>
        <row r="12">
          <cell r="A12" t="str">
            <v>All state-funded special schools10</v>
          </cell>
          <cell r="B12" t="str">
            <v>..</v>
          </cell>
          <cell r="C12" t="str">
            <v>..</v>
          </cell>
          <cell r="D12" t="str">
            <v>..</v>
          </cell>
          <cell r="E12" t="str">
            <v>..</v>
          </cell>
          <cell r="F12" t="str">
            <v>..</v>
          </cell>
          <cell r="G12" t="str">
            <v>..</v>
          </cell>
          <cell r="H12" t="str">
            <v>..</v>
          </cell>
          <cell r="I12" t="str">
            <v>..</v>
          </cell>
          <cell r="J12" t="str">
            <v>..</v>
          </cell>
          <cell r="K12" t="str">
            <v>..</v>
          </cell>
          <cell r="L12" t="str">
            <v>..</v>
          </cell>
          <cell r="M12" t="str">
            <v>..</v>
          </cell>
          <cell r="N12" t="str">
            <v>..</v>
          </cell>
          <cell r="O12" t="str">
            <v>..</v>
          </cell>
          <cell r="P12" t="str">
            <v>..</v>
          </cell>
          <cell r="Q12" t="str">
            <v>..</v>
          </cell>
          <cell r="R12" t="str">
            <v>..</v>
          </cell>
          <cell r="S12" t="str">
            <v>..</v>
          </cell>
          <cell r="T12" t="str">
            <v>..</v>
          </cell>
          <cell r="U12" t="str">
            <v>..</v>
          </cell>
          <cell r="V12" t="str">
            <v>..</v>
          </cell>
          <cell r="W12" t="str">
            <v>..</v>
          </cell>
          <cell r="X12" t="str">
            <v>..</v>
          </cell>
          <cell r="Y12" t="str">
            <v>..</v>
          </cell>
          <cell r="Z12" t="str">
            <v>..</v>
          </cell>
          <cell r="AA12" t="str">
            <v>..</v>
          </cell>
          <cell r="AB12" t="str">
            <v>..</v>
          </cell>
        </row>
        <row r="13">
          <cell r="A13" t="str">
            <v>All state-funded schools11</v>
          </cell>
          <cell r="B13" t="str">
            <v>..</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row>
        <row r="14">
          <cell r="A14" t="str">
            <v>Hospital schools and alternative provision including academy and free school alternative provision and pupil referral units</v>
          </cell>
          <cell r="B14" t="str">
            <v>..</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t="str">
            <v>..</v>
          </cell>
          <cell r="S14" t="str">
            <v>..</v>
          </cell>
          <cell r="T14" t="str">
            <v>..</v>
          </cell>
          <cell r="U14" t="str">
            <v>..</v>
          </cell>
          <cell r="V14" t="str">
            <v>..</v>
          </cell>
          <cell r="W14" t="str">
            <v>..</v>
          </cell>
          <cell r="X14" t="str">
            <v>..</v>
          </cell>
          <cell r="Y14" t="str">
            <v>..</v>
          </cell>
          <cell r="Z14" t="str">
            <v>..</v>
          </cell>
          <cell r="AA14" t="str">
            <v>..</v>
          </cell>
          <cell r="AB14" t="str">
            <v>..</v>
          </cell>
        </row>
        <row r="15">
          <cell r="A15" t="str">
            <v>All state-funded schools, hospital schools and alternative provision including academy and free school alternative provision and pupil referral units</v>
          </cell>
          <cell r="B15" t="str">
            <v>..</v>
          </cell>
          <cell r="C15" t="str">
            <v>..</v>
          </cell>
          <cell r="D15" t="str">
            <v>..</v>
          </cell>
          <cell r="E15" t="str">
            <v>..</v>
          </cell>
          <cell r="F15" t="str">
            <v>..</v>
          </cell>
          <cell r="G15" t="str">
            <v>..</v>
          </cell>
          <cell r="H15" t="str">
            <v>..</v>
          </cell>
          <cell r="I15" t="str">
            <v>..</v>
          </cell>
          <cell r="J15" t="str">
            <v>..</v>
          </cell>
          <cell r="K15" t="str">
            <v>..</v>
          </cell>
          <cell r="L15" t="str">
            <v>..</v>
          </cell>
          <cell r="M15" t="str">
            <v>..</v>
          </cell>
          <cell r="N15" t="str">
            <v>..</v>
          </cell>
          <cell r="O15" t="str">
            <v>..</v>
          </cell>
          <cell r="P15" t="str">
            <v>..</v>
          </cell>
          <cell r="Q15" t="str">
            <v>..</v>
          </cell>
          <cell r="R15" t="str">
            <v>..</v>
          </cell>
          <cell r="S15" t="str">
            <v>..</v>
          </cell>
          <cell r="T15" t="str">
            <v>..</v>
          </cell>
          <cell r="U15" t="str">
            <v>..</v>
          </cell>
          <cell r="V15" t="str">
            <v>..</v>
          </cell>
          <cell r="W15" t="str">
            <v>..</v>
          </cell>
          <cell r="X15" t="str">
            <v>..</v>
          </cell>
          <cell r="Y15" t="str">
            <v>..</v>
          </cell>
          <cell r="Z15" t="str">
            <v>..</v>
          </cell>
          <cell r="AA15" t="str">
            <v>..</v>
          </cell>
          <cell r="AB15" t="str">
            <v>..</v>
          </cell>
        </row>
        <row r="16">
          <cell r="A16" t="str">
            <v>Non-maintained special schools</v>
          </cell>
          <cell r="B16" t="str">
            <v>..</v>
          </cell>
          <cell r="C16" t="str">
            <v>..</v>
          </cell>
          <cell r="D16" t="str">
            <v>..</v>
          </cell>
          <cell r="E16" t="str">
            <v>..</v>
          </cell>
          <cell r="F16" t="str">
            <v>..</v>
          </cell>
          <cell r="G16" t="str">
            <v>..</v>
          </cell>
          <cell r="H16" t="str">
            <v>..</v>
          </cell>
          <cell r="I16" t="str">
            <v>..</v>
          </cell>
          <cell r="J16" t="str">
            <v>..</v>
          </cell>
          <cell r="K16" t="str">
            <v>..</v>
          </cell>
          <cell r="L16" t="str">
            <v>..</v>
          </cell>
          <cell r="M16" t="str">
            <v>..</v>
          </cell>
          <cell r="N16" t="str">
            <v>..</v>
          </cell>
          <cell r="O16" t="str">
            <v>..</v>
          </cell>
          <cell r="P16" t="str">
            <v>..</v>
          </cell>
          <cell r="Q16" t="str">
            <v>..</v>
          </cell>
          <cell r="R16" t="str">
            <v>..</v>
          </cell>
          <cell r="S16" t="str">
            <v>..</v>
          </cell>
          <cell r="T16" t="str">
            <v>..</v>
          </cell>
          <cell r="U16" t="str">
            <v>..</v>
          </cell>
          <cell r="V16" t="str">
            <v>..</v>
          </cell>
          <cell r="W16" t="str">
            <v>..</v>
          </cell>
          <cell r="X16" t="str">
            <v>..</v>
          </cell>
          <cell r="Y16" t="str">
            <v>..</v>
          </cell>
          <cell r="Z16" t="str">
            <v>..</v>
          </cell>
          <cell r="AA16" t="str">
            <v>..</v>
          </cell>
          <cell r="AB16" t="str">
            <v>..</v>
          </cell>
        </row>
        <row r="17">
          <cell r="A17" t="str">
            <v>Independent schools</v>
          </cell>
          <cell r="B17" t="str">
            <v>..</v>
          </cell>
          <cell r="C17" t="str">
            <v>..</v>
          </cell>
          <cell r="D17" t="str">
            <v>..</v>
          </cell>
          <cell r="E17" t="str">
            <v>..</v>
          </cell>
          <cell r="F17" t="str">
            <v>..</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t="str">
            <v>..</v>
          </cell>
          <cell r="U17" t="str">
            <v>..</v>
          </cell>
          <cell r="V17" t="str">
            <v>..</v>
          </cell>
          <cell r="W17" t="str">
            <v>..</v>
          </cell>
          <cell r="X17" t="str">
            <v>..</v>
          </cell>
          <cell r="Y17" t="str">
            <v>..</v>
          </cell>
          <cell r="Z17" t="str">
            <v>..</v>
          </cell>
          <cell r="AA17" t="str">
            <v>..</v>
          </cell>
          <cell r="AB17" t="str">
            <v>..</v>
          </cell>
        </row>
        <row r="18">
          <cell r="A18" t="str">
            <v>Independent special schools</v>
          </cell>
          <cell r="B18" t="str">
            <v>..</v>
          </cell>
          <cell r="C18" t="str">
            <v>..</v>
          </cell>
          <cell r="D18" t="str">
            <v>..</v>
          </cell>
          <cell r="E18" t="str">
            <v>..</v>
          </cell>
          <cell r="F18" t="str">
            <v>..</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t="str">
            <v>..</v>
          </cell>
          <cell r="U18" t="str">
            <v>..</v>
          </cell>
          <cell r="V18" t="str">
            <v>..</v>
          </cell>
          <cell r="W18" t="str">
            <v>..</v>
          </cell>
          <cell r="X18" t="str">
            <v>..</v>
          </cell>
          <cell r="Y18" t="str">
            <v>..</v>
          </cell>
          <cell r="Z18" t="str">
            <v>..</v>
          </cell>
          <cell r="AA18" t="str">
            <v>..</v>
          </cell>
          <cell r="AB18" t="str">
            <v>..</v>
          </cell>
        </row>
        <row r="19">
          <cell r="A19" t="str">
            <v>All independent schools12</v>
          </cell>
          <cell r="B19" t="str">
            <v>..</v>
          </cell>
          <cell r="C19" t="str">
            <v>..</v>
          </cell>
          <cell r="D19" t="str">
            <v>..</v>
          </cell>
          <cell r="E19" t="str">
            <v>..</v>
          </cell>
          <cell r="F19" t="str">
            <v>..</v>
          </cell>
          <cell r="G19" t="str">
            <v>..</v>
          </cell>
          <cell r="H19" t="str">
            <v>..</v>
          </cell>
          <cell r="I19" t="str">
            <v>..</v>
          </cell>
          <cell r="J19" t="str">
            <v>..</v>
          </cell>
          <cell r="K19" t="str">
            <v>..</v>
          </cell>
          <cell r="L19" t="str">
            <v>..</v>
          </cell>
          <cell r="M19" t="str">
            <v>..</v>
          </cell>
          <cell r="N19" t="str">
            <v>..</v>
          </cell>
          <cell r="O19" t="str">
            <v>..</v>
          </cell>
          <cell r="P19" t="str">
            <v>..</v>
          </cell>
          <cell r="Q19" t="str">
            <v>..</v>
          </cell>
          <cell r="R19" t="str">
            <v>..</v>
          </cell>
          <cell r="S19" t="str">
            <v>..</v>
          </cell>
          <cell r="T19" t="str">
            <v>..</v>
          </cell>
          <cell r="U19" t="str">
            <v>..</v>
          </cell>
          <cell r="V19" t="str">
            <v>..</v>
          </cell>
          <cell r="W19" t="str">
            <v>..</v>
          </cell>
          <cell r="X19" t="str">
            <v>..</v>
          </cell>
          <cell r="Y19" t="str">
            <v>..</v>
          </cell>
          <cell r="Z19" t="str">
            <v>..</v>
          </cell>
          <cell r="AA19" t="str">
            <v>..</v>
          </cell>
          <cell r="AB19" t="str">
            <v>..</v>
          </cell>
        </row>
        <row r="20">
          <cell r="A20" t="str">
            <v>All special schools</v>
          </cell>
          <cell r="B20" t="str">
            <v>..</v>
          </cell>
          <cell r="C20" t="str">
            <v>..</v>
          </cell>
          <cell r="D20" t="str">
            <v>..</v>
          </cell>
          <cell r="E20" t="str">
            <v>..</v>
          </cell>
          <cell r="F20" t="str">
            <v>..</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t="str">
            <v>..</v>
          </cell>
          <cell r="U20" t="str">
            <v>..</v>
          </cell>
          <cell r="V20" t="str">
            <v>..</v>
          </cell>
          <cell r="W20" t="str">
            <v>..</v>
          </cell>
          <cell r="X20" t="str">
            <v>..</v>
          </cell>
          <cell r="Y20" t="str">
            <v>..</v>
          </cell>
          <cell r="Z20" t="str">
            <v>..</v>
          </cell>
          <cell r="AA20" t="str">
            <v>..</v>
          </cell>
          <cell r="AB20" t="str">
            <v>..</v>
          </cell>
        </row>
        <row r="21">
          <cell r="A21" t="str">
            <v>All schools</v>
          </cell>
          <cell r="B21" t="str">
            <v>..</v>
          </cell>
          <cell r="C21" t="str">
            <v>..</v>
          </cell>
          <cell r="D21" t="str">
            <v>..</v>
          </cell>
          <cell r="E21" t="str">
            <v>..</v>
          </cell>
          <cell r="F21" t="str">
            <v>..</v>
          </cell>
          <cell r="G21" t="str">
            <v>..</v>
          </cell>
          <cell r="H21" t="str">
            <v>..</v>
          </cell>
          <cell r="I21" t="str">
            <v>..</v>
          </cell>
          <cell r="J21" t="str">
            <v>..</v>
          </cell>
          <cell r="K21" t="str">
            <v>..</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row>
        <row r="22">
          <cell r="A22" t="str">
            <v>Comprehensive schools6</v>
          </cell>
          <cell r="B22" t="str">
            <v>..</v>
          </cell>
          <cell r="C22" t="str">
            <v>..</v>
          </cell>
          <cell r="D22" t="str">
            <v>..</v>
          </cell>
          <cell r="E22" t="str">
            <v>..</v>
          </cell>
          <cell r="F22" t="str">
            <v>..</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row>
        <row r="23">
          <cell r="A23" t="str">
            <v>Selective schools7</v>
          </cell>
          <cell r="B23" t="str">
            <v>..</v>
          </cell>
          <cell r="C23" t="str">
            <v>..</v>
          </cell>
          <cell r="D23" t="str">
            <v>..</v>
          </cell>
          <cell r="E23" t="str">
            <v>..</v>
          </cell>
          <cell r="F23" t="str">
            <v>..</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t="str">
            <v>..</v>
          </cell>
          <cell r="U23" t="str">
            <v>..</v>
          </cell>
          <cell r="V23" t="str">
            <v>..</v>
          </cell>
          <cell r="W23" t="str">
            <v>..</v>
          </cell>
          <cell r="X23" t="str">
            <v>..</v>
          </cell>
          <cell r="Y23" t="str">
            <v>..</v>
          </cell>
          <cell r="Z23" t="str">
            <v>..</v>
          </cell>
          <cell r="AA23" t="str">
            <v>..</v>
          </cell>
          <cell r="AB23" t="str">
            <v>..</v>
          </cell>
        </row>
        <row r="24">
          <cell r="A24" t="str">
            <v>Modern schools8</v>
          </cell>
          <cell r="B24" t="str">
            <v>..</v>
          </cell>
          <cell r="C24" t="str">
            <v>..</v>
          </cell>
          <cell r="D24" t="str">
            <v>..</v>
          </cell>
          <cell r="E24" t="str">
            <v>..</v>
          </cell>
          <cell r="F24" t="str">
            <v>..</v>
          </cell>
          <cell r="G24" t="str">
            <v>..</v>
          </cell>
          <cell r="H24" t="str">
            <v>..</v>
          </cell>
          <cell r="I24" t="str">
            <v>..</v>
          </cell>
          <cell r="J24" t="str">
            <v>..</v>
          </cell>
          <cell r="K24" t="str">
            <v>..</v>
          </cell>
          <cell r="L24" t="str">
            <v>..</v>
          </cell>
          <cell r="M24" t="str">
            <v>..</v>
          </cell>
          <cell r="N24" t="str">
            <v>..</v>
          </cell>
          <cell r="O24" t="str">
            <v>..</v>
          </cell>
          <cell r="P24" t="str">
            <v>..</v>
          </cell>
          <cell r="Q24" t="str">
            <v>..</v>
          </cell>
          <cell r="R24" t="str">
            <v>..</v>
          </cell>
          <cell r="S24" t="str">
            <v>..</v>
          </cell>
          <cell r="T24" t="str">
            <v>..</v>
          </cell>
          <cell r="U24" t="str">
            <v>..</v>
          </cell>
          <cell r="V24" t="str">
            <v>..</v>
          </cell>
          <cell r="W24" t="str">
            <v>..</v>
          </cell>
          <cell r="X24" t="str">
            <v>..</v>
          </cell>
          <cell r="Y24" t="str">
            <v>..</v>
          </cell>
          <cell r="Z24" t="str">
            <v>..</v>
          </cell>
          <cell r="AA24" t="str">
            <v>..</v>
          </cell>
          <cell r="AB24" t="str">
            <v>..</v>
          </cell>
        </row>
        <row r="25">
          <cell r="A25" t="str">
            <v>All state-funded mainstream schools9,10</v>
          </cell>
          <cell r="B25" t="str">
            <v>..</v>
          </cell>
          <cell r="C25" t="str">
            <v>..</v>
          </cell>
          <cell r="D25" t="str">
            <v>..</v>
          </cell>
          <cell r="E25" t="str">
            <v>..</v>
          </cell>
          <cell r="F25" t="str">
            <v>..</v>
          </cell>
          <cell r="G25" t="str">
            <v>..</v>
          </cell>
          <cell r="H25" t="str">
            <v>..</v>
          </cell>
          <cell r="I25" t="str">
            <v>..</v>
          </cell>
          <cell r="J25" t="str">
            <v>..</v>
          </cell>
          <cell r="K25" t="str">
            <v>..</v>
          </cell>
          <cell r="L25" t="str">
            <v>..</v>
          </cell>
          <cell r="M25" t="str">
            <v>..</v>
          </cell>
          <cell r="N25" t="str">
            <v>..</v>
          </cell>
          <cell r="O25" t="str">
            <v>..</v>
          </cell>
          <cell r="P25" t="str">
            <v>..</v>
          </cell>
          <cell r="Q25" t="str">
            <v>..</v>
          </cell>
          <cell r="R25" t="str">
            <v>..</v>
          </cell>
          <cell r="S25" t="str">
            <v>..</v>
          </cell>
          <cell r="T25" t="str">
            <v>..</v>
          </cell>
          <cell r="U25" t="str">
            <v>..</v>
          </cell>
          <cell r="V25" t="str">
            <v>..</v>
          </cell>
          <cell r="W25" t="str">
            <v>..</v>
          </cell>
          <cell r="X25" t="str">
            <v>..</v>
          </cell>
          <cell r="Y25" t="str">
            <v>..</v>
          </cell>
          <cell r="Z25" t="str">
            <v>..</v>
          </cell>
          <cell r="AA25" t="str">
            <v>..</v>
          </cell>
          <cell r="AB25" t="str">
            <v>..</v>
          </cell>
        </row>
      </sheetData>
      <sheetData sheetId="20" refreshError="1"/>
      <sheetData sheetId="21" refreshError="1"/>
      <sheetData sheetId="22">
        <row r="3">
          <cell r="A3" t="str">
            <v>All state-funded mainstream schools4</v>
          </cell>
          <cell r="B3" t="str">
            <v>..</v>
          </cell>
          <cell r="C3" t="str">
            <v>..</v>
          </cell>
          <cell r="D3" t="str">
            <v>..</v>
          </cell>
          <cell r="E3" t="str">
            <v>..</v>
          </cell>
          <cell r="F3" t="str">
            <v>..</v>
          </cell>
          <cell r="G3" t="str">
            <v>..</v>
          </cell>
          <cell r="H3" t="str">
            <v>..</v>
          </cell>
          <cell r="I3" t="str">
            <v>..</v>
          </cell>
          <cell r="J3" t="str">
            <v>..</v>
          </cell>
          <cell r="K3" t="str">
            <v>..</v>
          </cell>
          <cell r="L3" t="str">
            <v>..</v>
          </cell>
          <cell r="M3" t="str">
            <v>..</v>
          </cell>
          <cell r="N3" t="str">
            <v>..</v>
          </cell>
          <cell r="O3" t="str">
            <v>..</v>
          </cell>
          <cell r="P3" t="str">
            <v>..</v>
          </cell>
          <cell r="Q3" t="str">
            <v>..</v>
          </cell>
          <cell r="R3" t="str">
            <v>..</v>
          </cell>
          <cell r="S3" t="str">
            <v>..</v>
          </cell>
          <cell r="T3" t="str">
            <v>..</v>
          </cell>
          <cell r="AA3" t="str">
            <v>..</v>
          </cell>
          <cell r="AB3" t="str">
            <v>..</v>
          </cell>
          <cell r="AC3" t="str">
            <v>..</v>
          </cell>
          <cell r="AD3" t="str">
            <v>..</v>
          </cell>
          <cell r="AE3" t="str">
            <v>..</v>
          </cell>
          <cell r="AF3" t="str">
            <v>..</v>
          </cell>
          <cell r="AG3" t="str">
            <v>..</v>
          </cell>
          <cell r="AH3" t="str">
            <v>..</v>
          </cell>
          <cell r="AI3" t="str">
            <v>..</v>
          </cell>
          <cell r="AJ3" t="str">
            <v>..</v>
          </cell>
          <cell r="AK3" t="str">
            <v>..</v>
          </cell>
          <cell r="AL3" t="str">
            <v>..</v>
          </cell>
          <cell r="AM3" t="str">
            <v>..</v>
          </cell>
          <cell r="AN3" t="str">
            <v>..</v>
          </cell>
          <cell r="AO3" t="str">
            <v>..</v>
          </cell>
          <cell r="AP3" t="str">
            <v>..</v>
          </cell>
          <cell r="AQ3" t="str">
            <v>..</v>
          </cell>
          <cell r="AR3" t="str">
            <v>..</v>
          </cell>
          <cell r="AS3" t="str">
            <v>..</v>
          </cell>
          <cell r="AZ3" t="str">
            <v>..</v>
          </cell>
          <cell r="BA3" t="str">
            <v>..</v>
          </cell>
          <cell r="BB3" t="str">
            <v>..</v>
          </cell>
          <cell r="BC3" t="str">
            <v>..</v>
          </cell>
          <cell r="BD3" t="str">
            <v>..</v>
          </cell>
          <cell r="BE3" t="str">
            <v>..</v>
          </cell>
          <cell r="BF3" t="str">
            <v>..</v>
          </cell>
          <cell r="BG3" t="str">
            <v>..</v>
          </cell>
          <cell r="BH3" t="str">
            <v>..</v>
          </cell>
          <cell r="BI3" t="str">
            <v>..</v>
          </cell>
          <cell r="BJ3" t="str">
            <v>..</v>
          </cell>
          <cell r="BK3" t="str">
            <v>..</v>
          </cell>
          <cell r="BL3" t="str">
            <v>..</v>
          </cell>
          <cell r="BM3" t="str">
            <v>..</v>
          </cell>
          <cell r="BN3" t="str">
            <v>..</v>
          </cell>
          <cell r="BO3" t="str">
            <v>..</v>
          </cell>
          <cell r="BP3" t="str">
            <v>..</v>
          </cell>
          <cell r="BQ3" t="str">
            <v>..</v>
          </cell>
          <cell r="BR3" t="str">
            <v>..</v>
          </cell>
        </row>
        <row r="4">
          <cell r="A4" t="str">
            <v>Local authority maintained mainstream schools5</v>
          </cell>
          <cell r="B4" t="str">
            <v>..</v>
          </cell>
          <cell r="C4" t="str">
            <v>..</v>
          </cell>
          <cell r="D4" t="str">
            <v>..</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AA4" t="str">
            <v>..</v>
          </cell>
          <cell r="AB4" t="str">
            <v>..</v>
          </cell>
          <cell r="AC4" t="str">
            <v>..</v>
          </cell>
          <cell r="AD4" t="str">
            <v>..</v>
          </cell>
          <cell r="AE4" t="str">
            <v>..</v>
          </cell>
          <cell r="AF4" t="str">
            <v>..</v>
          </cell>
          <cell r="AG4" t="str">
            <v>..</v>
          </cell>
          <cell r="AH4" t="str">
            <v>..</v>
          </cell>
          <cell r="AI4" t="str">
            <v>..</v>
          </cell>
          <cell r="AJ4" t="str">
            <v>..</v>
          </cell>
          <cell r="AK4" t="str">
            <v>..</v>
          </cell>
          <cell r="AL4" t="str">
            <v>..</v>
          </cell>
          <cell r="AM4" t="str">
            <v>..</v>
          </cell>
          <cell r="AN4" t="str">
            <v>..</v>
          </cell>
          <cell r="AO4" t="str">
            <v>..</v>
          </cell>
          <cell r="AP4" t="str">
            <v>..</v>
          </cell>
          <cell r="AQ4" t="str">
            <v>..</v>
          </cell>
          <cell r="AR4" t="str">
            <v>..</v>
          </cell>
          <cell r="AS4" t="str">
            <v>..</v>
          </cell>
          <cell r="AZ4" t="str">
            <v>..</v>
          </cell>
          <cell r="BA4" t="str">
            <v>..</v>
          </cell>
          <cell r="BB4" t="str">
            <v>..</v>
          </cell>
          <cell r="BC4" t="str">
            <v>..</v>
          </cell>
          <cell r="BD4" t="str">
            <v>..</v>
          </cell>
          <cell r="BE4" t="str">
            <v>..</v>
          </cell>
          <cell r="BF4" t="str">
            <v>..</v>
          </cell>
          <cell r="BG4" t="str">
            <v>..</v>
          </cell>
          <cell r="BH4" t="str">
            <v>..</v>
          </cell>
          <cell r="BI4" t="str">
            <v>..</v>
          </cell>
          <cell r="BJ4" t="str">
            <v>..</v>
          </cell>
          <cell r="BK4" t="str">
            <v>..</v>
          </cell>
          <cell r="BL4" t="str">
            <v>..</v>
          </cell>
          <cell r="BM4" t="str">
            <v>..</v>
          </cell>
          <cell r="BN4" t="str">
            <v>..</v>
          </cell>
          <cell r="BO4" t="str">
            <v>..</v>
          </cell>
          <cell r="BP4" t="str">
            <v>..</v>
          </cell>
          <cell r="BQ4" t="str">
            <v>..</v>
          </cell>
          <cell r="BR4" t="str">
            <v>..</v>
          </cell>
        </row>
        <row r="5">
          <cell r="A5" t="str">
            <v>Academies and free schools6</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AA5" t="str">
            <v>..</v>
          </cell>
          <cell r="AB5" t="str">
            <v>..</v>
          </cell>
          <cell r="AC5" t="str">
            <v>..</v>
          </cell>
          <cell r="AD5" t="str">
            <v>..</v>
          </cell>
          <cell r="AE5" t="str">
            <v>..</v>
          </cell>
          <cell r="AF5" t="str">
            <v>..</v>
          </cell>
          <cell r="AG5" t="str">
            <v>..</v>
          </cell>
          <cell r="AH5" t="str">
            <v>..</v>
          </cell>
          <cell r="AI5" t="str">
            <v>..</v>
          </cell>
          <cell r="AJ5" t="str">
            <v>..</v>
          </cell>
          <cell r="AK5" t="str">
            <v>..</v>
          </cell>
          <cell r="AL5" t="str">
            <v>..</v>
          </cell>
          <cell r="AM5" t="str">
            <v>..</v>
          </cell>
          <cell r="AN5" t="str">
            <v>..</v>
          </cell>
          <cell r="AO5" t="str">
            <v>..</v>
          </cell>
          <cell r="AP5" t="str">
            <v>..</v>
          </cell>
          <cell r="AQ5" t="str">
            <v>..</v>
          </cell>
          <cell r="AR5" t="str">
            <v>..</v>
          </cell>
          <cell r="AS5" t="str">
            <v>..</v>
          </cell>
          <cell r="AZ5" t="str">
            <v>..</v>
          </cell>
          <cell r="BA5" t="str">
            <v>..</v>
          </cell>
          <cell r="BB5" t="str">
            <v>..</v>
          </cell>
          <cell r="BC5" t="str">
            <v>..</v>
          </cell>
          <cell r="BD5" t="str">
            <v>..</v>
          </cell>
          <cell r="BE5" t="str">
            <v>..</v>
          </cell>
          <cell r="BF5" t="str">
            <v>..</v>
          </cell>
          <cell r="BG5" t="str">
            <v>..</v>
          </cell>
          <cell r="BH5" t="str">
            <v>..</v>
          </cell>
          <cell r="BI5" t="str">
            <v>..</v>
          </cell>
          <cell r="BJ5" t="str">
            <v>..</v>
          </cell>
          <cell r="BK5" t="str">
            <v>..</v>
          </cell>
          <cell r="BL5" t="str">
            <v>..</v>
          </cell>
          <cell r="BM5" t="str">
            <v>..</v>
          </cell>
          <cell r="BN5" t="str">
            <v>..</v>
          </cell>
          <cell r="BO5" t="str">
            <v>..</v>
          </cell>
          <cell r="BP5" t="str">
            <v>..</v>
          </cell>
          <cell r="BQ5" t="str">
            <v>..</v>
          </cell>
          <cell r="BR5" t="str">
            <v>..</v>
          </cell>
        </row>
        <row r="6">
          <cell r="A6" t="str">
            <v>Sponsored academies6</v>
          </cell>
          <cell r="B6" t="str">
            <v>..</v>
          </cell>
          <cell r="C6" t="str">
            <v>..</v>
          </cell>
          <cell r="D6" t="str">
            <v>..</v>
          </cell>
          <cell r="E6" t="str">
            <v>..</v>
          </cell>
          <cell r="F6" t="str">
            <v>..</v>
          </cell>
          <cell r="G6" t="str">
            <v>..</v>
          </cell>
          <cell r="H6" t="str">
            <v>..</v>
          </cell>
          <cell r="I6" t="str">
            <v>..</v>
          </cell>
          <cell r="J6" t="str">
            <v>..</v>
          </cell>
          <cell r="K6" t="str">
            <v>..</v>
          </cell>
          <cell r="L6" t="str">
            <v>..</v>
          </cell>
          <cell r="M6" t="str">
            <v>..</v>
          </cell>
          <cell r="N6" t="str">
            <v>..</v>
          </cell>
          <cell r="O6" t="str">
            <v>..</v>
          </cell>
          <cell r="P6" t="str">
            <v>..</v>
          </cell>
          <cell r="Q6" t="str">
            <v>..</v>
          </cell>
          <cell r="R6" t="str">
            <v>..</v>
          </cell>
          <cell r="S6" t="str">
            <v>..</v>
          </cell>
          <cell r="T6" t="str">
            <v>..</v>
          </cell>
          <cell r="AA6" t="str">
            <v>..</v>
          </cell>
          <cell r="AB6" t="str">
            <v>..</v>
          </cell>
          <cell r="AC6" t="str">
            <v>..</v>
          </cell>
          <cell r="AD6" t="str">
            <v>..</v>
          </cell>
          <cell r="AE6" t="str">
            <v>..</v>
          </cell>
          <cell r="AF6" t="str">
            <v>..</v>
          </cell>
          <cell r="AG6" t="str">
            <v>..</v>
          </cell>
          <cell r="AH6" t="str">
            <v>..</v>
          </cell>
          <cell r="AI6" t="str">
            <v>..</v>
          </cell>
          <cell r="AJ6" t="str">
            <v>..</v>
          </cell>
          <cell r="AK6" t="str">
            <v>..</v>
          </cell>
          <cell r="AL6" t="str">
            <v>..</v>
          </cell>
          <cell r="AM6" t="str">
            <v>..</v>
          </cell>
          <cell r="AN6" t="str">
            <v>..</v>
          </cell>
          <cell r="AO6" t="str">
            <v>..</v>
          </cell>
          <cell r="AP6" t="str">
            <v>..</v>
          </cell>
          <cell r="AQ6" t="str">
            <v>..</v>
          </cell>
          <cell r="AR6" t="str">
            <v>..</v>
          </cell>
          <cell r="AS6" t="str">
            <v>..</v>
          </cell>
          <cell r="AZ6" t="str">
            <v>..</v>
          </cell>
          <cell r="BA6" t="str">
            <v>..</v>
          </cell>
          <cell r="BB6" t="str">
            <v>..</v>
          </cell>
          <cell r="BC6" t="str">
            <v>..</v>
          </cell>
          <cell r="BD6" t="str">
            <v>..</v>
          </cell>
          <cell r="BE6" t="str">
            <v>..</v>
          </cell>
          <cell r="BF6" t="str">
            <v>..</v>
          </cell>
          <cell r="BG6" t="str">
            <v>..</v>
          </cell>
          <cell r="BH6" t="str">
            <v>..</v>
          </cell>
          <cell r="BI6" t="str">
            <v>..</v>
          </cell>
          <cell r="BJ6" t="str">
            <v>..</v>
          </cell>
          <cell r="BK6" t="str">
            <v>..</v>
          </cell>
          <cell r="BL6" t="str">
            <v>..</v>
          </cell>
          <cell r="BM6" t="str">
            <v>..</v>
          </cell>
          <cell r="BN6" t="str">
            <v>..</v>
          </cell>
          <cell r="BO6" t="str">
            <v>..</v>
          </cell>
          <cell r="BP6" t="str">
            <v>..</v>
          </cell>
          <cell r="BQ6" t="str">
            <v>..</v>
          </cell>
          <cell r="BR6" t="str">
            <v>..</v>
          </cell>
        </row>
        <row r="7">
          <cell r="A7" t="str">
            <v>Converter academies6</v>
          </cell>
          <cell r="B7" t="str">
            <v>..</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AA7" t="str">
            <v>..</v>
          </cell>
          <cell r="AB7" t="str">
            <v>..</v>
          </cell>
          <cell r="AC7" t="str">
            <v>..</v>
          </cell>
          <cell r="AD7" t="str">
            <v>..</v>
          </cell>
          <cell r="AE7" t="str">
            <v>..</v>
          </cell>
          <cell r="AF7" t="str">
            <v>..</v>
          </cell>
          <cell r="AG7" t="str">
            <v>..</v>
          </cell>
          <cell r="AH7" t="str">
            <v>..</v>
          </cell>
          <cell r="AI7" t="str">
            <v>..</v>
          </cell>
          <cell r="AJ7" t="str">
            <v>..</v>
          </cell>
          <cell r="AK7" t="str">
            <v>..</v>
          </cell>
          <cell r="AL7" t="str">
            <v>..</v>
          </cell>
          <cell r="AM7" t="str">
            <v>..</v>
          </cell>
          <cell r="AN7" t="str">
            <v>..</v>
          </cell>
          <cell r="AO7" t="str">
            <v>..</v>
          </cell>
          <cell r="AP7" t="str">
            <v>..</v>
          </cell>
          <cell r="AQ7" t="str">
            <v>..</v>
          </cell>
          <cell r="AR7" t="str">
            <v>..</v>
          </cell>
          <cell r="AS7" t="str">
            <v>..</v>
          </cell>
          <cell r="AZ7" t="str">
            <v>..</v>
          </cell>
          <cell r="BA7" t="str">
            <v>..</v>
          </cell>
          <cell r="BB7" t="str">
            <v>..</v>
          </cell>
          <cell r="BC7" t="str">
            <v>..</v>
          </cell>
          <cell r="BD7" t="str">
            <v>..</v>
          </cell>
          <cell r="BE7" t="str">
            <v>..</v>
          </cell>
          <cell r="BF7" t="str">
            <v>..</v>
          </cell>
          <cell r="BG7" t="str">
            <v>..</v>
          </cell>
          <cell r="BH7" t="str">
            <v>..</v>
          </cell>
          <cell r="BI7" t="str">
            <v>..</v>
          </cell>
          <cell r="BJ7" t="str">
            <v>..</v>
          </cell>
          <cell r="BK7" t="str">
            <v>..</v>
          </cell>
          <cell r="BL7" t="str">
            <v>..</v>
          </cell>
          <cell r="BM7" t="str">
            <v>..</v>
          </cell>
          <cell r="BN7" t="str">
            <v>..</v>
          </cell>
          <cell r="BO7" t="str">
            <v>..</v>
          </cell>
          <cell r="BP7" t="str">
            <v>..</v>
          </cell>
          <cell r="BQ7" t="str">
            <v>..</v>
          </cell>
          <cell r="BR7" t="str">
            <v>..</v>
          </cell>
        </row>
        <row r="8">
          <cell r="A8" t="str">
            <v>Free schools6</v>
          </cell>
          <cell r="B8" t="str">
            <v>..</v>
          </cell>
          <cell r="C8" t="str">
            <v>..</v>
          </cell>
          <cell r="D8" t="str">
            <v>..</v>
          </cell>
          <cell r="E8" t="str">
            <v>..</v>
          </cell>
          <cell r="F8" t="str">
            <v>..</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t="str">
            <v>..</v>
          </cell>
          <cell r="AA8" t="str">
            <v>..</v>
          </cell>
          <cell r="AB8" t="str">
            <v>..</v>
          </cell>
          <cell r="AC8" t="str">
            <v>..</v>
          </cell>
          <cell r="AD8" t="str">
            <v>..</v>
          </cell>
          <cell r="AE8" t="str">
            <v>..</v>
          </cell>
          <cell r="AF8" t="str">
            <v>..</v>
          </cell>
          <cell r="AG8" t="str">
            <v>..</v>
          </cell>
          <cell r="AH8" t="str">
            <v>..</v>
          </cell>
          <cell r="AI8" t="str">
            <v>..</v>
          </cell>
          <cell r="AJ8" t="str">
            <v>..</v>
          </cell>
          <cell r="AK8" t="str">
            <v>..</v>
          </cell>
          <cell r="AL8" t="str">
            <v>..</v>
          </cell>
          <cell r="AM8" t="str">
            <v>..</v>
          </cell>
          <cell r="AN8" t="str">
            <v>..</v>
          </cell>
          <cell r="AO8" t="str">
            <v>..</v>
          </cell>
          <cell r="AP8" t="str">
            <v>..</v>
          </cell>
          <cell r="AQ8" t="str">
            <v>..</v>
          </cell>
          <cell r="AR8" t="str">
            <v>..</v>
          </cell>
          <cell r="AS8" t="str">
            <v>..</v>
          </cell>
          <cell r="AZ8" t="str">
            <v>..</v>
          </cell>
          <cell r="BA8" t="str">
            <v>..</v>
          </cell>
          <cell r="BB8" t="str">
            <v>..</v>
          </cell>
          <cell r="BC8" t="str">
            <v>..</v>
          </cell>
          <cell r="BD8" t="str">
            <v>..</v>
          </cell>
          <cell r="BE8" t="str">
            <v>..</v>
          </cell>
          <cell r="BF8" t="str">
            <v>..</v>
          </cell>
          <cell r="BG8" t="str">
            <v>..</v>
          </cell>
          <cell r="BH8" t="str">
            <v>..</v>
          </cell>
          <cell r="BI8" t="str">
            <v>..</v>
          </cell>
          <cell r="BJ8" t="str">
            <v>..</v>
          </cell>
          <cell r="BK8" t="str">
            <v>..</v>
          </cell>
          <cell r="BL8" t="str">
            <v>..</v>
          </cell>
          <cell r="BM8" t="str">
            <v>..</v>
          </cell>
          <cell r="BN8" t="str">
            <v>..</v>
          </cell>
          <cell r="BO8" t="str">
            <v>..</v>
          </cell>
          <cell r="BP8" t="str">
            <v>..</v>
          </cell>
          <cell r="BQ8" t="str">
            <v>..</v>
          </cell>
          <cell r="BR8" t="str">
            <v>..</v>
          </cell>
        </row>
        <row r="9">
          <cell r="A9" t="str">
            <v>University technical colleges (UTCs)6</v>
          </cell>
          <cell r="B9" t="str">
            <v>..</v>
          </cell>
          <cell r="C9" t="str">
            <v>..</v>
          </cell>
          <cell r="D9" t="str">
            <v>..</v>
          </cell>
          <cell r="E9" t="str">
            <v>..</v>
          </cell>
          <cell r="F9" t="str">
            <v>..</v>
          </cell>
          <cell r="G9" t="str">
            <v>..</v>
          </cell>
          <cell r="H9" t="str">
            <v>..</v>
          </cell>
          <cell r="I9" t="str">
            <v>..</v>
          </cell>
          <cell r="J9" t="str">
            <v>..</v>
          </cell>
          <cell r="K9" t="str">
            <v>..</v>
          </cell>
          <cell r="L9" t="str">
            <v>..</v>
          </cell>
          <cell r="M9" t="str">
            <v>..</v>
          </cell>
          <cell r="N9" t="str">
            <v>..</v>
          </cell>
          <cell r="O9" t="str">
            <v>..</v>
          </cell>
          <cell r="P9" t="str">
            <v>..</v>
          </cell>
          <cell r="Q9" t="str">
            <v>..</v>
          </cell>
          <cell r="R9" t="str">
            <v>..</v>
          </cell>
          <cell r="S9" t="str">
            <v>..</v>
          </cell>
          <cell r="T9" t="str">
            <v>..</v>
          </cell>
          <cell r="AA9" t="str">
            <v>..</v>
          </cell>
          <cell r="AB9" t="str">
            <v>..</v>
          </cell>
          <cell r="AC9" t="str">
            <v>..</v>
          </cell>
          <cell r="AD9" t="str">
            <v>..</v>
          </cell>
          <cell r="AE9" t="str">
            <v>..</v>
          </cell>
          <cell r="AF9" t="str">
            <v>..</v>
          </cell>
          <cell r="AG9" t="str">
            <v>..</v>
          </cell>
          <cell r="AH9" t="str">
            <v>..</v>
          </cell>
          <cell r="AI9" t="str">
            <v>..</v>
          </cell>
          <cell r="AJ9" t="str">
            <v>..</v>
          </cell>
          <cell r="AK9" t="str">
            <v>..</v>
          </cell>
          <cell r="AL9" t="str">
            <v>..</v>
          </cell>
          <cell r="AM9" t="str">
            <v>..</v>
          </cell>
          <cell r="AN9" t="str">
            <v>..</v>
          </cell>
          <cell r="AO9" t="str">
            <v>..</v>
          </cell>
          <cell r="AP9" t="str">
            <v>..</v>
          </cell>
          <cell r="AQ9" t="str">
            <v>..</v>
          </cell>
          <cell r="AR9" t="str">
            <v>..</v>
          </cell>
          <cell r="AS9" t="str">
            <v>..</v>
          </cell>
          <cell r="AX9" t="str">
            <v xml:space="preserve"> </v>
          </cell>
          <cell r="AZ9" t="str">
            <v>..</v>
          </cell>
          <cell r="BA9" t="str">
            <v>..</v>
          </cell>
          <cell r="BB9" t="str">
            <v>..</v>
          </cell>
          <cell r="BC9" t="str">
            <v>..</v>
          </cell>
          <cell r="BD9" t="str">
            <v>..</v>
          </cell>
          <cell r="BE9" t="str">
            <v>..</v>
          </cell>
          <cell r="BF9" t="str">
            <v>..</v>
          </cell>
          <cell r="BG9" t="str">
            <v>..</v>
          </cell>
          <cell r="BH9" t="str">
            <v>..</v>
          </cell>
          <cell r="BI9" t="str">
            <v>..</v>
          </cell>
          <cell r="BJ9" t="str">
            <v>..</v>
          </cell>
          <cell r="BK9" t="str">
            <v>..</v>
          </cell>
          <cell r="BL9" t="str">
            <v>..</v>
          </cell>
          <cell r="BM9" t="str">
            <v>..</v>
          </cell>
          <cell r="BN9" t="str">
            <v>..</v>
          </cell>
          <cell r="BO9" t="str">
            <v>..</v>
          </cell>
          <cell r="BP9" t="str">
            <v>..</v>
          </cell>
          <cell r="BQ9" t="str">
            <v>..</v>
          </cell>
          <cell r="BR9" t="str">
            <v>..</v>
          </cell>
          <cell r="BU9" t="str">
            <v xml:space="preserve"> </v>
          </cell>
        </row>
        <row r="10">
          <cell r="A10" t="str">
            <v>Studio schools6</v>
          </cell>
          <cell r="B10" t="str">
            <v>..</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t="str">
            <v>..</v>
          </cell>
          <cell r="S10" t="str">
            <v>..</v>
          </cell>
          <cell r="T10" t="str">
            <v>..</v>
          </cell>
          <cell r="AA10" t="str">
            <v>..</v>
          </cell>
          <cell r="AB10" t="str">
            <v>..</v>
          </cell>
          <cell r="AC10" t="str">
            <v>..</v>
          </cell>
          <cell r="AD10" t="str">
            <v>..</v>
          </cell>
          <cell r="AE10" t="str">
            <v>..</v>
          </cell>
          <cell r="AF10" t="str">
            <v>..</v>
          </cell>
          <cell r="AG10" t="str">
            <v>..</v>
          </cell>
          <cell r="AH10" t="str">
            <v>..</v>
          </cell>
          <cell r="AI10" t="str">
            <v>..</v>
          </cell>
          <cell r="AJ10" t="str">
            <v>..</v>
          </cell>
          <cell r="AK10" t="str">
            <v>..</v>
          </cell>
          <cell r="AL10" t="str">
            <v>..</v>
          </cell>
          <cell r="AM10" t="str">
            <v>..</v>
          </cell>
          <cell r="AN10" t="str">
            <v>..</v>
          </cell>
          <cell r="AO10" t="str">
            <v>..</v>
          </cell>
          <cell r="AP10" t="str">
            <v>..</v>
          </cell>
          <cell r="AQ10" t="str">
            <v>..</v>
          </cell>
          <cell r="AR10" t="str">
            <v>..</v>
          </cell>
          <cell r="AS10" t="str">
            <v>..</v>
          </cell>
          <cell r="AZ10" t="str">
            <v>..</v>
          </cell>
          <cell r="BA10" t="str">
            <v>..</v>
          </cell>
          <cell r="BB10" t="str">
            <v>..</v>
          </cell>
          <cell r="BC10" t="str">
            <v>..</v>
          </cell>
          <cell r="BD10" t="str">
            <v>..</v>
          </cell>
          <cell r="BE10" t="str">
            <v>..</v>
          </cell>
          <cell r="BF10" t="str">
            <v>..</v>
          </cell>
          <cell r="BG10" t="str">
            <v>..</v>
          </cell>
          <cell r="BH10" t="str">
            <v>..</v>
          </cell>
          <cell r="BI10" t="str">
            <v>..</v>
          </cell>
          <cell r="BJ10" t="str">
            <v>..</v>
          </cell>
          <cell r="BK10" t="str">
            <v>..</v>
          </cell>
          <cell r="BL10" t="str">
            <v>..</v>
          </cell>
          <cell r="BM10" t="str">
            <v>..</v>
          </cell>
          <cell r="BN10" t="str">
            <v>..</v>
          </cell>
          <cell r="BO10" t="str">
            <v>..</v>
          </cell>
          <cell r="BP10" t="str">
            <v>..</v>
          </cell>
          <cell r="BQ10" t="str">
            <v>..</v>
          </cell>
          <cell r="BR10" t="str">
            <v>..</v>
          </cell>
        </row>
        <row r="11">
          <cell r="A11" t="str">
            <v>Further education colleges with provision for 14- to 16-year-olds7</v>
          </cell>
          <cell r="B11" t="str">
            <v>..</v>
          </cell>
          <cell r="C11" t="str">
            <v>..</v>
          </cell>
          <cell r="D11" t="str">
            <v>..</v>
          </cell>
          <cell r="E11" t="str">
            <v>..</v>
          </cell>
          <cell r="F11" t="str">
            <v>..</v>
          </cell>
          <cell r="G11" t="str">
            <v>..</v>
          </cell>
          <cell r="H11" t="str">
            <v>..</v>
          </cell>
          <cell r="I11" t="str">
            <v>..</v>
          </cell>
          <cell r="J11" t="str">
            <v>..</v>
          </cell>
          <cell r="K11" t="str">
            <v>..</v>
          </cell>
          <cell r="L11" t="str">
            <v>..</v>
          </cell>
          <cell r="M11" t="str">
            <v>..</v>
          </cell>
          <cell r="N11" t="str">
            <v>..</v>
          </cell>
          <cell r="O11" t="str">
            <v>..</v>
          </cell>
          <cell r="P11" t="str">
            <v>..</v>
          </cell>
          <cell r="Q11" t="str">
            <v>..</v>
          </cell>
          <cell r="R11" t="str">
            <v>..</v>
          </cell>
          <cell r="S11" t="str">
            <v>..</v>
          </cell>
          <cell r="T11" t="str">
            <v>..</v>
          </cell>
          <cell r="AA11" t="str">
            <v>..</v>
          </cell>
          <cell r="AB11" t="str">
            <v>..</v>
          </cell>
          <cell r="AC11" t="str">
            <v>..</v>
          </cell>
          <cell r="AD11" t="str">
            <v>..</v>
          </cell>
          <cell r="AE11" t="str">
            <v>..</v>
          </cell>
          <cell r="AF11" t="str">
            <v>..</v>
          </cell>
          <cell r="AG11" t="str">
            <v>..</v>
          </cell>
          <cell r="AH11" t="str">
            <v>..</v>
          </cell>
          <cell r="AI11" t="str">
            <v>..</v>
          </cell>
          <cell r="AJ11" t="str">
            <v>..</v>
          </cell>
          <cell r="AK11" t="str">
            <v>..</v>
          </cell>
          <cell r="AL11" t="str">
            <v>..</v>
          </cell>
          <cell r="AM11" t="str">
            <v>..</v>
          </cell>
          <cell r="AN11" t="str">
            <v>..</v>
          </cell>
          <cell r="AO11" t="str">
            <v>..</v>
          </cell>
          <cell r="AP11" t="str">
            <v>..</v>
          </cell>
          <cell r="AQ11" t="str">
            <v>..</v>
          </cell>
          <cell r="AR11" t="str">
            <v>..</v>
          </cell>
          <cell r="AS11" t="str">
            <v>..</v>
          </cell>
          <cell r="AZ11" t="str">
            <v>..</v>
          </cell>
          <cell r="BA11" t="str">
            <v>..</v>
          </cell>
          <cell r="BB11" t="str">
            <v>..</v>
          </cell>
          <cell r="BC11" t="str">
            <v>..</v>
          </cell>
          <cell r="BD11" t="str">
            <v>..</v>
          </cell>
          <cell r="BE11" t="str">
            <v>..</v>
          </cell>
          <cell r="BF11" t="str">
            <v>..</v>
          </cell>
          <cell r="BG11" t="str">
            <v>..</v>
          </cell>
          <cell r="BH11" t="str">
            <v>..</v>
          </cell>
          <cell r="BI11" t="str">
            <v>..</v>
          </cell>
          <cell r="BJ11" t="str">
            <v>..</v>
          </cell>
          <cell r="BK11" t="str">
            <v>..</v>
          </cell>
          <cell r="BL11" t="str">
            <v>..</v>
          </cell>
          <cell r="BM11" t="str">
            <v>..</v>
          </cell>
          <cell r="BN11" t="str">
            <v>..</v>
          </cell>
          <cell r="BO11" t="str">
            <v>..</v>
          </cell>
          <cell r="BP11" t="str">
            <v>..</v>
          </cell>
          <cell r="BQ11" t="str">
            <v>..</v>
          </cell>
          <cell r="BR11" t="str">
            <v>..</v>
          </cell>
        </row>
        <row r="12">
          <cell r="A12" t="str">
            <v>All state-funded special schools8</v>
          </cell>
          <cell r="B12" t="str">
            <v>..</v>
          </cell>
          <cell r="C12" t="str">
            <v>..</v>
          </cell>
          <cell r="D12" t="str">
            <v>..</v>
          </cell>
          <cell r="E12" t="str">
            <v>..</v>
          </cell>
          <cell r="F12" t="str">
            <v>..</v>
          </cell>
          <cell r="G12" t="str">
            <v>..</v>
          </cell>
          <cell r="H12" t="str">
            <v>..</v>
          </cell>
          <cell r="I12" t="str">
            <v>..</v>
          </cell>
          <cell r="J12" t="str">
            <v>..</v>
          </cell>
          <cell r="K12" t="str">
            <v>..</v>
          </cell>
          <cell r="L12" t="str">
            <v>..</v>
          </cell>
          <cell r="M12" t="str">
            <v>..</v>
          </cell>
          <cell r="N12" t="str">
            <v>..</v>
          </cell>
          <cell r="O12" t="str">
            <v>..</v>
          </cell>
          <cell r="P12" t="str">
            <v>..</v>
          </cell>
          <cell r="Q12" t="str">
            <v>..</v>
          </cell>
          <cell r="R12" t="str">
            <v>..</v>
          </cell>
          <cell r="S12" t="str">
            <v>..</v>
          </cell>
          <cell r="T12" t="str">
            <v>..</v>
          </cell>
          <cell r="AA12" t="str">
            <v>..</v>
          </cell>
          <cell r="AB12" t="str">
            <v>..</v>
          </cell>
          <cell r="AC12" t="str">
            <v>..</v>
          </cell>
          <cell r="AD12" t="str">
            <v>..</v>
          </cell>
          <cell r="AE12" t="str">
            <v>..</v>
          </cell>
          <cell r="AF12" t="str">
            <v>..</v>
          </cell>
          <cell r="AG12" t="str">
            <v>..</v>
          </cell>
          <cell r="AH12" t="str">
            <v>..</v>
          </cell>
          <cell r="AI12" t="str">
            <v>..</v>
          </cell>
          <cell r="AJ12" t="str">
            <v>..</v>
          </cell>
          <cell r="AK12" t="str">
            <v>..</v>
          </cell>
          <cell r="AL12" t="str">
            <v>..</v>
          </cell>
          <cell r="AM12" t="str">
            <v>..</v>
          </cell>
          <cell r="AN12" t="str">
            <v>..</v>
          </cell>
          <cell r="AO12" t="str">
            <v>..</v>
          </cell>
          <cell r="AP12" t="str">
            <v>..</v>
          </cell>
          <cell r="AQ12" t="str">
            <v>..</v>
          </cell>
          <cell r="AR12" t="str">
            <v>..</v>
          </cell>
          <cell r="AS12" t="str">
            <v>..</v>
          </cell>
          <cell r="AZ12" t="str">
            <v>..</v>
          </cell>
          <cell r="BA12" t="str">
            <v>..</v>
          </cell>
          <cell r="BB12" t="str">
            <v>..</v>
          </cell>
          <cell r="BC12" t="str">
            <v>..</v>
          </cell>
          <cell r="BD12" t="str">
            <v>..</v>
          </cell>
          <cell r="BE12" t="str">
            <v>..</v>
          </cell>
          <cell r="BF12" t="str">
            <v>..</v>
          </cell>
          <cell r="BG12" t="str">
            <v>..</v>
          </cell>
          <cell r="BH12" t="str">
            <v>..</v>
          </cell>
          <cell r="BI12" t="str">
            <v>..</v>
          </cell>
          <cell r="BJ12" t="str">
            <v>..</v>
          </cell>
          <cell r="BK12" t="str">
            <v>..</v>
          </cell>
          <cell r="BL12" t="str">
            <v>..</v>
          </cell>
          <cell r="BM12" t="str">
            <v>..</v>
          </cell>
          <cell r="BN12" t="str">
            <v>..</v>
          </cell>
          <cell r="BO12" t="str">
            <v>..</v>
          </cell>
          <cell r="BP12" t="str">
            <v>..</v>
          </cell>
          <cell r="BQ12" t="str">
            <v>..</v>
          </cell>
          <cell r="BR12" t="str">
            <v>..</v>
          </cell>
        </row>
        <row r="13">
          <cell r="A13" t="str">
            <v>All state-funded schools9</v>
          </cell>
          <cell r="B13" t="str">
            <v>..</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row>
        <row r="14">
          <cell r="A14" t="str">
            <v>Comprehensive schools4</v>
          </cell>
          <cell r="B14" t="str">
            <v>..</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t="str">
            <v>..</v>
          </cell>
          <cell r="S14" t="str">
            <v>..</v>
          </cell>
          <cell r="T14" t="str">
            <v>..</v>
          </cell>
          <cell r="AA14" t="str">
            <v>..</v>
          </cell>
          <cell r="AB14" t="str">
            <v>..</v>
          </cell>
          <cell r="AC14" t="str">
            <v>..</v>
          </cell>
          <cell r="AD14" t="str">
            <v>..</v>
          </cell>
          <cell r="AE14" t="str">
            <v>..</v>
          </cell>
          <cell r="AF14" t="str">
            <v>..</v>
          </cell>
          <cell r="AG14" t="str">
            <v>..</v>
          </cell>
          <cell r="AH14" t="str">
            <v>..</v>
          </cell>
          <cell r="AI14" t="str">
            <v>..</v>
          </cell>
          <cell r="AJ14" t="str">
            <v>..</v>
          </cell>
          <cell r="AK14" t="str">
            <v>..</v>
          </cell>
          <cell r="AL14" t="str">
            <v>..</v>
          </cell>
          <cell r="AM14" t="str">
            <v>..</v>
          </cell>
          <cell r="AN14" t="str">
            <v>..</v>
          </cell>
          <cell r="AO14" t="str">
            <v>..</v>
          </cell>
          <cell r="AP14" t="str">
            <v>..</v>
          </cell>
          <cell r="AQ14" t="str">
            <v>..</v>
          </cell>
          <cell r="AR14" t="str">
            <v>..</v>
          </cell>
          <cell r="AS14" t="str">
            <v>..</v>
          </cell>
          <cell r="AZ14" t="str">
            <v>..</v>
          </cell>
          <cell r="BA14" t="str">
            <v>..</v>
          </cell>
          <cell r="BB14" t="str">
            <v>..</v>
          </cell>
          <cell r="BC14" t="str">
            <v>..</v>
          </cell>
          <cell r="BD14" t="str">
            <v>..</v>
          </cell>
          <cell r="BE14" t="str">
            <v>..</v>
          </cell>
          <cell r="BF14" t="str">
            <v>..</v>
          </cell>
          <cell r="BG14" t="str">
            <v>..</v>
          </cell>
          <cell r="BH14" t="str">
            <v>..</v>
          </cell>
          <cell r="BI14" t="str">
            <v>..</v>
          </cell>
          <cell r="BJ14" t="str">
            <v>..</v>
          </cell>
          <cell r="BK14" t="str">
            <v>..</v>
          </cell>
          <cell r="BL14" t="str">
            <v>..</v>
          </cell>
          <cell r="BM14" t="str">
            <v>..</v>
          </cell>
          <cell r="BN14" t="str">
            <v>..</v>
          </cell>
          <cell r="BO14" t="str">
            <v>..</v>
          </cell>
          <cell r="BP14" t="str">
            <v>..</v>
          </cell>
          <cell r="BQ14" t="str">
            <v>..</v>
          </cell>
          <cell r="BR14" t="str">
            <v>..</v>
          </cell>
        </row>
        <row r="15">
          <cell r="A15" t="str">
            <v>Selective schools5</v>
          </cell>
          <cell r="B15" t="str">
            <v>..</v>
          </cell>
          <cell r="C15" t="str">
            <v>..</v>
          </cell>
          <cell r="D15" t="str">
            <v>..</v>
          </cell>
          <cell r="E15" t="str">
            <v>..</v>
          </cell>
          <cell r="F15" t="str">
            <v>..</v>
          </cell>
          <cell r="G15" t="str">
            <v>..</v>
          </cell>
          <cell r="H15" t="str">
            <v>..</v>
          </cell>
          <cell r="I15" t="str">
            <v>..</v>
          </cell>
          <cell r="J15" t="str">
            <v>..</v>
          </cell>
          <cell r="K15" t="str">
            <v>..</v>
          </cell>
          <cell r="L15" t="str">
            <v>..</v>
          </cell>
          <cell r="M15" t="str">
            <v>..</v>
          </cell>
          <cell r="N15" t="str">
            <v>..</v>
          </cell>
          <cell r="O15" t="str">
            <v>..</v>
          </cell>
          <cell r="P15" t="str">
            <v>..</v>
          </cell>
          <cell r="Q15" t="str">
            <v>..</v>
          </cell>
          <cell r="R15" t="str">
            <v>..</v>
          </cell>
          <cell r="S15" t="str">
            <v>..</v>
          </cell>
          <cell r="T15" t="str">
            <v>..</v>
          </cell>
          <cell r="V15" t="str">
            <v xml:space="preserve"> </v>
          </cell>
          <cell r="AA15" t="str">
            <v>..</v>
          </cell>
          <cell r="AB15" t="str">
            <v>..</v>
          </cell>
          <cell r="AC15" t="str">
            <v>..</v>
          </cell>
          <cell r="AD15" t="str">
            <v>..</v>
          </cell>
          <cell r="AE15" t="str">
            <v>..</v>
          </cell>
          <cell r="AF15" t="str">
            <v>..</v>
          </cell>
          <cell r="AG15" t="str">
            <v>..</v>
          </cell>
          <cell r="AH15" t="str">
            <v>..</v>
          </cell>
          <cell r="AI15" t="str">
            <v>..</v>
          </cell>
          <cell r="AJ15" t="str">
            <v>..</v>
          </cell>
          <cell r="AK15" t="str">
            <v>..</v>
          </cell>
          <cell r="AL15" t="str">
            <v>..</v>
          </cell>
          <cell r="AM15" t="str">
            <v>..</v>
          </cell>
          <cell r="AN15" t="str">
            <v>..</v>
          </cell>
          <cell r="AO15" t="str">
            <v>..</v>
          </cell>
          <cell r="AP15" t="str">
            <v>..</v>
          </cell>
          <cell r="AQ15" t="str">
            <v>..</v>
          </cell>
          <cell r="AR15" t="str">
            <v>..</v>
          </cell>
          <cell r="AS15" t="str">
            <v>..</v>
          </cell>
          <cell r="AZ15" t="str">
            <v>..</v>
          </cell>
          <cell r="BA15" t="str">
            <v>..</v>
          </cell>
          <cell r="BB15" t="str">
            <v>..</v>
          </cell>
          <cell r="BC15" t="str">
            <v>..</v>
          </cell>
          <cell r="BD15" t="str">
            <v>..</v>
          </cell>
          <cell r="BE15" t="str">
            <v>..</v>
          </cell>
          <cell r="BF15" t="str">
            <v>..</v>
          </cell>
          <cell r="BG15" t="str">
            <v>..</v>
          </cell>
          <cell r="BH15" t="str">
            <v>..</v>
          </cell>
          <cell r="BI15" t="str">
            <v>..</v>
          </cell>
          <cell r="BJ15" t="str">
            <v>..</v>
          </cell>
          <cell r="BK15" t="str">
            <v>..</v>
          </cell>
          <cell r="BL15" t="str">
            <v>..</v>
          </cell>
          <cell r="BM15" t="str">
            <v>..</v>
          </cell>
          <cell r="BN15" t="str">
            <v>..</v>
          </cell>
          <cell r="BO15" t="str">
            <v>..</v>
          </cell>
          <cell r="BP15" t="str">
            <v>..</v>
          </cell>
          <cell r="BQ15" t="str">
            <v>..</v>
          </cell>
          <cell r="BR15" t="str">
            <v>..</v>
          </cell>
        </row>
        <row r="16">
          <cell r="A16" t="str">
            <v>Modern schools6</v>
          </cell>
          <cell r="B16" t="str">
            <v>..</v>
          </cell>
          <cell r="C16" t="str">
            <v>..</v>
          </cell>
          <cell r="D16" t="str">
            <v>..</v>
          </cell>
          <cell r="E16" t="str">
            <v>..</v>
          </cell>
          <cell r="F16" t="str">
            <v>..</v>
          </cell>
          <cell r="G16" t="str">
            <v>..</v>
          </cell>
          <cell r="H16" t="str">
            <v>..</v>
          </cell>
          <cell r="I16" t="str">
            <v>..</v>
          </cell>
          <cell r="J16" t="str">
            <v>..</v>
          </cell>
          <cell r="K16" t="str">
            <v>..</v>
          </cell>
          <cell r="L16" t="str">
            <v>..</v>
          </cell>
          <cell r="M16" t="str">
            <v>..</v>
          </cell>
          <cell r="N16" t="str">
            <v>..</v>
          </cell>
          <cell r="O16" t="str">
            <v>..</v>
          </cell>
          <cell r="P16" t="str">
            <v>..</v>
          </cell>
          <cell r="Q16" t="str">
            <v>..</v>
          </cell>
          <cell r="R16" t="str">
            <v>..</v>
          </cell>
          <cell r="S16" t="str">
            <v>..</v>
          </cell>
          <cell r="T16" t="str">
            <v>..</v>
          </cell>
          <cell r="AA16" t="str">
            <v>..</v>
          </cell>
          <cell r="AB16" t="str">
            <v>..</v>
          </cell>
          <cell r="AC16" t="str">
            <v>..</v>
          </cell>
          <cell r="AD16" t="str">
            <v>..</v>
          </cell>
          <cell r="AE16" t="str">
            <v>..</v>
          </cell>
          <cell r="AF16" t="str">
            <v>..</v>
          </cell>
          <cell r="AG16" t="str">
            <v>..</v>
          </cell>
          <cell r="AH16" t="str">
            <v>..</v>
          </cell>
          <cell r="AI16" t="str">
            <v>..</v>
          </cell>
          <cell r="AJ16" t="str">
            <v>..</v>
          </cell>
          <cell r="AK16" t="str">
            <v>..</v>
          </cell>
          <cell r="AL16" t="str">
            <v>..</v>
          </cell>
          <cell r="AM16" t="str">
            <v>..</v>
          </cell>
          <cell r="AN16" t="str">
            <v>..</v>
          </cell>
          <cell r="AO16" t="str">
            <v>..</v>
          </cell>
          <cell r="AP16" t="str">
            <v>..</v>
          </cell>
          <cell r="AQ16" t="str">
            <v>..</v>
          </cell>
          <cell r="AR16" t="str">
            <v>..</v>
          </cell>
          <cell r="AS16" t="str">
            <v>..</v>
          </cell>
          <cell r="AZ16" t="str">
            <v>..</v>
          </cell>
          <cell r="BA16" t="str">
            <v>..</v>
          </cell>
          <cell r="BB16" t="str">
            <v>..</v>
          </cell>
          <cell r="BC16" t="str">
            <v>..</v>
          </cell>
          <cell r="BD16" t="str">
            <v>..</v>
          </cell>
          <cell r="BE16" t="str">
            <v>..</v>
          </cell>
          <cell r="BF16" t="str">
            <v>..</v>
          </cell>
          <cell r="BG16" t="str">
            <v>..</v>
          </cell>
          <cell r="BH16" t="str">
            <v>..</v>
          </cell>
          <cell r="BI16" t="str">
            <v>..</v>
          </cell>
          <cell r="BJ16" t="str">
            <v>..</v>
          </cell>
          <cell r="BK16" t="str">
            <v>..</v>
          </cell>
          <cell r="BL16" t="str">
            <v>..</v>
          </cell>
          <cell r="BM16" t="str">
            <v>..</v>
          </cell>
          <cell r="BN16" t="str">
            <v>..</v>
          </cell>
          <cell r="BO16" t="str">
            <v>..</v>
          </cell>
          <cell r="BP16" t="str">
            <v>..</v>
          </cell>
          <cell r="BQ16" t="str">
            <v>..</v>
          </cell>
          <cell r="BR16" t="str">
            <v>..</v>
          </cell>
        </row>
        <row r="17">
          <cell r="A17" t="str">
            <v>All state-funded mainstream schools7,8</v>
          </cell>
          <cell r="B17" t="str">
            <v>..</v>
          </cell>
          <cell r="C17" t="str">
            <v>..</v>
          </cell>
          <cell r="D17" t="str">
            <v>..</v>
          </cell>
          <cell r="E17" t="str">
            <v>..</v>
          </cell>
          <cell r="F17" t="str">
            <v>..</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t="str">
            <v>..</v>
          </cell>
          <cell r="AA17" t="str">
            <v>..</v>
          </cell>
          <cell r="AB17" t="str">
            <v>..</v>
          </cell>
          <cell r="AC17" t="str">
            <v>..</v>
          </cell>
          <cell r="AD17" t="str">
            <v>..</v>
          </cell>
          <cell r="AE17" t="str">
            <v>..</v>
          </cell>
          <cell r="AF17" t="str">
            <v>..</v>
          </cell>
          <cell r="AG17" t="str">
            <v>..</v>
          </cell>
          <cell r="AH17" t="str">
            <v>..</v>
          </cell>
          <cell r="AI17" t="str">
            <v>..</v>
          </cell>
          <cell r="AJ17" t="str">
            <v>..</v>
          </cell>
          <cell r="AK17" t="str">
            <v>..</v>
          </cell>
          <cell r="AL17" t="str">
            <v>..</v>
          </cell>
          <cell r="AM17" t="str">
            <v>..</v>
          </cell>
          <cell r="AN17" t="str">
            <v>..</v>
          </cell>
          <cell r="AO17" t="str">
            <v>..</v>
          </cell>
          <cell r="AP17" t="str">
            <v>..</v>
          </cell>
          <cell r="AQ17" t="str">
            <v>..</v>
          </cell>
          <cell r="AR17" t="str">
            <v>..</v>
          </cell>
          <cell r="AS17" t="str">
            <v>..</v>
          </cell>
          <cell r="AZ17" t="str">
            <v>..</v>
          </cell>
          <cell r="BA17" t="str">
            <v>..</v>
          </cell>
          <cell r="BB17" t="str">
            <v>..</v>
          </cell>
          <cell r="BC17" t="str">
            <v>..</v>
          </cell>
          <cell r="BD17" t="str">
            <v>..</v>
          </cell>
          <cell r="BE17" t="str">
            <v>..</v>
          </cell>
          <cell r="BF17" t="str">
            <v>..</v>
          </cell>
          <cell r="BG17" t="str">
            <v>..</v>
          </cell>
          <cell r="BH17" t="str">
            <v>..</v>
          </cell>
          <cell r="BI17" t="str">
            <v>..</v>
          </cell>
          <cell r="BJ17" t="str">
            <v>..</v>
          </cell>
          <cell r="BK17" t="str">
            <v>..</v>
          </cell>
          <cell r="BL17" t="str">
            <v>..</v>
          </cell>
          <cell r="BM17" t="str">
            <v>..</v>
          </cell>
          <cell r="BN17" t="str">
            <v>..</v>
          </cell>
          <cell r="BO17" t="str">
            <v>..</v>
          </cell>
          <cell r="BP17" t="str">
            <v>..</v>
          </cell>
          <cell r="BQ17" t="str">
            <v>..</v>
          </cell>
          <cell r="BR17" t="str">
            <v>..</v>
          </cell>
          <cell r="BX17" t="str">
            <v xml:space="preserve"> </v>
          </cell>
        </row>
      </sheetData>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Denominators"/>
      <sheetName val="SQL 1a"/>
      <sheetName val="Table 1a"/>
      <sheetName val="SQL 1b"/>
      <sheetName val="Table 1b"/>
      <sheetName val="SQL 1c"/>
      <sheetName val="Table 1c"/>
      <sheetName val="SQL 1d"/>
      <sheetName val="Table 1d "/>
      <sheetName val="SQL 2"/>
      <sheetName val="Table 2 data"/>
      <sheetName val="Table 2"/>
      <sheetName val="Table3ab4ab SQL outputs"/>
      <sheetName val="Table3ab4ab Reorder"/>
      <sheetName val="Table3ab4ab Suppression"/>
      <sheetName val="Table3ab4ab 2nd Suppressions"/>
      <sheetName val="Table3ab4ab Feeder Sheet"/>
      <sheetName val="Table 3a"/>
      <sheetName val="Table 3b"/>
      <sheetName val="SQL 3cd"/>
      <sheetName val="Table 3c_option_1"/>
      <sheetName val="Table 3c"/>
      <sheetName val="Table 3d_option_1"/>
      <sheetName val="Table 3d"/>
      <sheetName val="Table 4a"/>
      <sheetName val="Table 4b"/>
      <sheetName val="Table5ab SQL outputs"/>
      <sheetName val="Table5ab Reorder"/>
      <sheetName val="Table5ab Suppression"/>
      <sheetName val="Table5ab Feeder Sheet"/>
      <sheetName val="Table 5a"/>
      <sheetName val="Table 5b"/>
      <sheetName val="SQL 6ab"/>
      <sheetName val="Table 6a"/>
      <sheetName val="Table 6b"/>
      <sheetName val="Table 1a for Checks"/>
      <sheetName val="SQL S1ab"/>
      <sheetName val="Table S1a"/>
      <sheetName val="Table S1b"/>
      <sheetName val="SQL S2"/>
      <sheetName val="Table S2"/>
      <sheetName val="Median"/>
      <sheetName val="SFR Text"/>
    </sheetNames>
    <sheetDataSet>
      <sheetData sheetId="0"/>
      <sheetData sheetId="1"/>
      <sheetData sheetId="2"/>
      <sheetData sheetId="3"/>
      <sheetData sheetId="4"/>
      <sheetData sheetId="5"/>
      <sheetData sheetId="6"/>
      <sheetData sheetId="7"/>
      <sheetData sheetId="8"/>
      <sheetData sheetId="9"/>
      <sheetData sheetId="10">
        <row r="36">
          <cell r="C36">
            <v>323885</v>
          </cell>
        </row>
      </sheetData>
      <sheetData sheetId="11">
        <row r="18">
          <cell r="A18" t="str">
            <v>Boys</v>
          </cell>
        </row>
        <row r="19">
          <cell r="A19" t="str">
            <v>Girls</v>
          </cell>
        </row>
        <row r="20">
          <cell r="A20" t="str">
            <v>All</v>
          </cell>
        </row>
      </sheetData>
      <sheetData sheetId="12"/>
      <sheetData sheetId="13"/>
      <sheetData sheetId="14"/>
      <sheetData sheetId="15"/>
      <sheetData sheetId="16"/>
      <sheetData sheetId="17">
        <row r="99">
          <cell r="A99" t="str">
            <v>All state-funded mainstream schools5</v>
          </cell>
          <cell r="B99">
            <v>3037</v>
          </cell>
          <cell r="C99">
            <v>95.7</v>
          </cell>
          <cell r="D99">
            <v>61.5</v>
          </cell>
          <cell r="E99">
            <v>53</v>
          </cell>
          <cell r="F99">
            <v>94</v>
          </cell>
          <cell r="G99">
            <v>91.7</v>
          </cell>
          <cell r="H99">
            <v>99.5</v>
          </cell>
          <cell r="I99">
            <v>94.3</v>
          </cell>
          <cell r="J99">
            <v>99.2</v>
          </cell>
          <cell r="K99">
            <v>35.299999999999997</v>
          </cell>
          <cell r="L99">
            <v>20</v>
          </cell>
          <cell r="M99">
            <v>303.60000000000002</v>
          </cell>
          <cell r="N99">
            <v>355</v>
          </cell>
          <cell r="O99">
            <v>96.9</v>
          </cell>
          <cell r="P99">
            <v>55.9</v>
          </cell>
          <cell r="Q99">
            <v>97</v>
          </cell>
          <cell r="R99">
            <v>72.2</v>
          </cell>
          <cell r="S99">
            <v>62.3</v>
          </cell>
          <cell r="T99">
            <v>95.9</v>
          </cell>
          <cell r="U99">
            <v>93.5</v>
          </cell>
          <cell r="V99">
            <v>99.7</v>
          </cell>
          <cell r="W99">
            <v>96.4</v>
          </cell>
          <cell r="X99">
            <v>99.5</v>
          </cell>
          <cell r="Y99">
            <v>43.6</v>
          </cell>
          <cell r="Z99">
            <v>29.4</v>
          </cell>
          <cell r="AA99">
            <v>327.9</v>
          </cell>
          <cell r="AB99">
            <v>390.4</v>
          </cell>
          <cell r="AC99">
            <v>97.6</v>
          </cell>
          <cell r="AD99">
            <v>64</v>
          </cell>
          <cell r="AE99">
            <v>96.4</v>
          </cell>
          <cell r="AF99">
            <v>66.8</v>
          </cell>
          <cell r="AG99">
            <v>57.6</v>
          </cell>
          <cell r="AH99">
            <v>95</v>
          </cell>
          <cell r="AI99">
            <v>92.6</v>
          </cell>
          <cell r="AJ99">
            <v>99.6</v>
          </cell>
          <cell r="AK99">
            <v>95.3</v>
          </cell>
          <cell r="AL99">
            <v>99.3</v>
          </cell>
          <cell r="AM99">
            <v>39.4</v>
          </cell>
          <cell r="AN99">
            <v>24.6</v>
          </cell>
          <cell r="AO99">
            <v>315.60000000000002</v>
          </cell>
          <cell r="AP99">
            <v>372.5</v>
          </cell>
          <cell r="AQ99">
            <v>97.3</v>
          </cell>
          <cell r="AR99">
            <v>59.9</v>
          </cell>
        </row>
        <row r="100">
          <cell r="A100" t="str">
            <v>Local Authority maintained mainstream schools6</v>
          </cell>
          <cell r="B100">
            <v>1362</v>
          </cell>
          <cell r="C100">
            <v>95.5</v>
          </cell>
          <cell r="D100">
            <v>59.3</v>
          </cell>
          <cell r="E100">
            <v>50.6</v>
          </cell>
          <cell r="F100">
            <v>93.8</v>
          </cell>
          <cell r="G100">
            <v>91.5</v>
          </cell>
          <cell r="H100">
            <v>99.5</v>
          </cell>
          <cell r="I100">
            <v>93.6</v>
          </cell>
          <cell r="J100">
            <v>99.2</v>
          </cell>
          <cell r="K100">
            <v>32.799999999999997</v>
          </cell>
          <cell r="L100">
            <v>17.8</v>
          </cell>
          <cell r="M100">
            <v>298.60000000000002</v>
          </cell>
          <cell r="N100">
            <v>345.6</v>
          </cell>
          <cell r="O100">
            <v>96.8</v>
          </cell>
          <cell r="P100">
            <v>53.6</v>
          </cell>
          <cell r="Q100">
            <v>97</v>
          </cell>
          <cell r="R100">
            <v>70.8</v>
          </cell>
          <cell r="S100">
            <v>60.4</v>
          </cell>
          <cell r="T100">
            <v>95.8</v>
          </cell>
          <cell r="U100">
            <v>93.2</v>
          </cell>
          <cell r="V100">
            <v>99.6</v>
          </cell>
          <cell r="W100">
            <v>96</v>
          </cell>
          <cell r="X100">
            <v>99.4</v>
          </cell>
          <cell r="Y100">
            <v>41.8</v>
          </cell>
          <cell r="Z100">
            <v>27.2</v>
          </cell>
          <cell r="AA100">
            <v>323.8</v>
          </cell>
          <cell r="AB100">
            <v>382.6</v>
          </cell>
          <cell r="AC100">
            <v>97.6</v>
          </cell>
          <cell r="AD100">
            <v>62</v>
          </cell>
          <cell r="AE100">
            <v>96.2</v>
          </cell>
          <cell r="AF100">
            <v>65</v>
          </cell>
          <cell r="AG100">
            <v>55.4</v>
          </cell>
          <cell r="AH100">
            <v>94.8</v>
          </cell>
          <cell r="AI100">
            <v>92.3</v>
          </cell>
          <cell r="AJ100">
            <v>99.5</v>
          </cell>
          <cell r="AK100">
            <v>94.8</v>
          </cell>
          <cell r="AL100">
            <v>99.3</v>
          </cell>
          <cell r="AM100">
            <v>37.299999999999997</v>
          </cell>
          <cell r="AN100">
            <v>22.5</v>
          </cell>
          <cell r="AO100">
            <v>311.10000000000002</v>
          </cell>
          <cell r="AP100">
            <v>363.9</v>
          </cell>
          <cell r="AQ100">
            <v>97.2</v>
          </cell>
          <cell r="AR100">
            <v>57.7</v>
          </cell>
        </row>
        <row r="101">
          <cell r="A101" t="str">
            <v>Academies and Free Schools7</v>
          </cell>
          <cell r="B101">
            <v>1672</v>
          </cell>
          <cell r="C101">
            <v>95.8</v>
          </cell>
          <cell r="D101">
            <v>63.1</v>
          </cell>
          <cell r="E101">
            <v>54.8</v>
          </cell>
          <cell r="F101">
            <v>94.2</v>
          </cell>
          <cell r="G101">
            <v>91.9</v>
          </cell>
          <cell r="H101">
            <v>99.6</v>
          </cell>
          <cell r="I101">
            <v>94.8</v>
          </cell>
          <cell r="J101">
            <v>99.3</v>
          </cell>
          <cell r="K101">
            <v>37.1</v>
          </cell>
          <cell r="L101">
            <v>21.7</v>
          </cell>
          <cell r="M101">
            <v>307.5</v>
          </cell>
          <cell r="N101">
            <v>362.3</v>
          </cell>
          <cell r="O101">
            <v>97</v>
          </cell>
          <cell r="P101">
            <v>57.8</v>
          </cell>
          <cell r="Q101">
            <v>97.1</v>
          </cell>
          <cell r="R101">
            <v>73.3</v>
          </cell>
          <cell r="S101">
            <v>63.9</v>
          </cell>
          <cell r="T101">
            <v>96</v>
          </cell>
          <cell r="U101">
            <v>93.7</v>
          </cell>
          <cell r="V101">
            <v>99.7</v>
          </cell>
          <cell r="W101">
            <v>96.7</v>
          </cell>
          <cell r="X101">
            <v>99.5</v>
          </cell>
          <cell r="Y101">
            <v>45.1</v>
          </cell>
          <cell r="Z101">
            <v>31</v>
          </cell>
          <cell r="AA101">
            <v>331.1</v>
          </cell>
          <cell r="AB101">
            <v>396.6</v>
          </cell>
          <cell r="AC101">
            <v>97.7</v>
          </cell>
          <cell r="AD101">
            <v>65.599999999999994</v>
          </cell>
          <cell r="AE101">
            <v>96.5</v>
          </cell>
          <cell r="AF101">
            <v>68.099999999999994</v>
          </cell>
          <cell r="AG101">
            <v>59.3</v>
          </cell>
          <cell r="AH101">
            <v>95.1</v>
          </cell>
          <cell r="AI101">
            <v>92.8</v>
          </cell>
          <cell r="AJ101">
            <v>99.6</v>
          </cell>
          <cell r="AK101">
            <v>95.8</v>
          </cell>
          <cell r="AL101">
            <v>99.4</v>
          </cell>
          <cell r="AM101">
            <v>41.1</v>
          </cell>
          <cell r="AN101">
            <v>26.3</v>
          </cell>
          <cell r="AO101">
            <v>319.10000000000002</v>
          </cell>
          <cell r="AP101">
            <v>379.2</v>
          </cell>
          <cell r="AQ101">
            <v>97.3</v>
          </cell>
          <cell r="AR101">
            <v>61.6</v>
          </cell>
        </row>
        <row r="102">
          <cell r="A102" t="str">
            <v>Sponsored Academies7</v>
          </cell>
          <cell r="B102">
            <v>441</v>
          </cell>
          <cell r="C102">
            <v>93.4</v>
          </cell>
          <cell r="D102">
            <v>48.4</v>
          </cell>
          <cell r="E102">
            <v>41.6</v>
          </cell>
          <cell r="F102">
            <v>90.1</v>
          </cell>
          <cell r="G102">
            <v>87.1</v>
          </cell>
          <cell r="H102">
            <v>99.3</v>
          </cell>
          <cell r="I102">
            <v>93.3</v>
          </cell>
          <cell r="J102">
            <v>98.6</v>
          </cell>
          <cell r="K102">
            <v>24.5</v>
          </cell>
          <cell r="L102">
            <v>10.3</v>
          </cell>
          <cell r="M102">
            <v>271.3</v>
          </cell>
          <cell r="N102">
            <v>305.39999999999998</v>
          </cell>
          <cell r="O102">
            <v>95.8</v>
          </cell>
          <cell r="P102">
            <v>46.2</v>
          </cell>
          <cell r="Q102">
            <v>95.2</v>
          </cell>
          <cell r="R102">
            <v>58.8</v>
          </cell>
          <cell r="S102">
            <v>49.3</v>
          </cell>
          <cell r="T102">
            <v>92.7</v>
          </cell>
          <cell r="U102">
            <v>89.1</v>
          </cell>
          <cell r="V102">
            <v>99.5</v>
          </cell>
          <cell r="W102">
            <v>95.5</v>
          </cell>
          <cell r="X102">
            <v>99.1</v>
          </cell>
          <cell r="Y102">
            <v>29.4</v>
          </cell>
          <cell r="Z102">
            <v>15.6</v>
          </cell>
          <cell r="AA102">
            <v>294.39999999999998</v>
          </cell>
          <cell r="AB102">
            <v>336.3</v>
          </cell>
          <cell r="AC102">
            <v>96.5</v>
          </cell>
          <cell r="AD102">
            <v>52</v>
          </cell>
          <cell r="AE102">
            <v>94.3</v>
          </cell>
          <cell r="AF102">
            <v>53.4</v>
          </cell>
          <cell r="AG102">
            <v>45.3</v>
          </cell>
          <cell r="AH102">
            <v>91.4</v>
          </cell>
          <cell r="AI102">
            <v>88.1</v>
          </cell>
          <cell r="AJ102">
            <v>99.4</v>
          </cell>
          <cell r="AK102">
            <v>94.3</v>
          </cell>
          <cell r="AL102">
            <v>98.9</v>
          </cell>
          <cell r="AM102">
            <v>26.9</v>
          </cell>
          <cell r="AN102">
            <v>12.9</v>
          </cell>
          <cell r="AO102">
            <v>282.5</v>
          </cell>
          <cell r="AP102">
            <v>320.3</v>
          </cell>
          <cell r="AQ102">
            <v>96.2</v>
          </cell>
          <cell r="AR102">
            <v>49</v>
          </cell>
        </row>
        <row r="103">
          <cell r="A103" t="str">
            <v>Converter Academies7</v>
          </cell>
          <cell r="B103">
            <v>1201</v>
          </cell>
          <cell r="C103">
            <v>96.6</v>
          </cell>
          <cell r="D103">
            <v>67.8</v>
          </cell>
          <cell r="E103">
            <v>59.1</v>
          </cell>
          <cell r="F103">
            <v>95.5</v>
          </cell>
          <cell r="G103">
            <v>93.4</v>
          </cell>
          <cell r="H103">
            <v>99.7</v>
          </cell>
          <cell r="I103">
            <v>95.3</v>
          </cell>
          <cell r="J103">
            <v>99.5</v>
          </cell>
          <cell r="K103">
            <v>41.2</v>
          </cell>
          <cell r="L103">
            <v>25.3</v>
          </cell>
          <cell r="M103">
            <v>319.10000000000002</v>
          </cell>
          <cell r="N103">
            <v>380.6</v>
          </cell>
          <cell r="O103">
            <v>97.3</v>
          </cell>
          <cell r="P103">
            <v>61.5</v>
          </cell>
          <cell r="Q103">
            <v>97.7</v>
          </cell>
          <cell r="R103">
            <v>77.7</v>
          </cell>
          <cell r="S103">
            <v>68.3</v>
          </cell>
          <cell r="T103">
            <v>97</v>
          </cell>
          <cell r="U103">
            <v>95.1</v>
          </cell>
          <cell r="V103">
            <v>99.7</v>
          </cell>
          <cell r="W103">
            <v>97.2</v>
          </cell>
          <cell r="X103">
            <v>99.6</v>
          </cell>
          <cell r="Y103">
            <v>49.8</v>
          </cell>
          <cell r="Z103">
            <v>35.700000000000003</v>
          </cell>
          <cell r="AA103">
            <v>342.2</v>
          </cell>
          <cell r="AB103">
            <v>414.8</v>
          </cell>
          <cell r="AC103">
            <v>98</v>
          </cell>
          <cell r="AD103">
            <v>69.7</v>
          </cell>
          <cell r="AE103">
            <v>97.1</v>
          </cell>
          <cell r="AF103">
            <v>72.7</v>
          </cell>
          <cell r="AG103">
            <v>63.6</v>
          </cell>
          <cell r="AH103">
            <v>96.2</v>
          </cell>
          <cell r="AI103">
            <v>94.3</v>
          </cell>
          <cell r="AJ103">
            <v>99.7</v>
          </cell>
          <cell r="AK103">
            <v>96.2</v>
          </cell>
          <cell r="AL103">
            <v>99.6</v>
          </cell>
          <cell r="AM103">
            <v>45.5</v>
          </cell>
          <cell r="AN103">
            <v>30.4</v>
          </cell>
          <cell r="AO103">
            <v>330.6</v>
          </cell>
          <cell r="AP103">
            <v>397.6</v>
          </cell>
          <cell r="AQ103">
            <v>97.7</v>
          </cell>
          <cell r="AR103">
            <v>65.599999999999994</v>
          </cell>
        </row>
        <row r="104">
          <cell r="A104" t="str">
            <v>Free schools</v>
          </cell>
          <cell r="B104">
            <v>10</v>
          </cell>
          <cell r="C104">
            <v>97.5</v>
          </cell>
          <cell r="D104">
            <v>66.900000000000006</v>
          </cell>
          <cell r="E104">
            <v>57</v>
          </cell>
          <cell r="F104">
            <v>97.2</v>
          </cell>
          <cell r="G104">
            <v>95.3</v>
          </cell>
          <cell r="H104">
            <v>99.4</v>
          </cell>
          <cell r="I104">
            <v>94.5</v>
          </cell>
          <cell r="J104">
            <v>99.2</v>
          </cell>
          <cell r="K104">
            <v>28.4</v>
          </cell>
          <cell r="L104">
            <v>18.5</v>
          </cell>
          <cell r="M104">
            <v>319.2</v>
          </cell>
          <cell r="N104">
            <v>354.1</v>
          </cell>
          <cell r="O104">
            <v>97.8</v>
          </cell>
          <cell r="P104">
            <v>59</v>
          </cell>
          <cell r="Q104">
            <v>99</v>
          </cell>
          <cell r="R104">
            <v>73.8</v>
          </cell>
          <cell r="S104">
            <v>61.8</v>
          </cell>
          <cell r="T104">
            <v>97.4</v>
          </cell>
          <cell r="U104">
            <v>97.4</v>
          </cell>
          <cell r="V104">
            <v>100</v>
          </cell>
          <cell r="W104">
            <v>95.3</v>
          </cell>
          <cell r="X104">
            <v>100</v>
          </cell>
          <cell r="Y104">
            <v>58.1</v>
          </cell>
          <cell r="Z104">
            <v>36.6</v>
          </cell>
          <cell r="AA104">
            <v>332.8</v>
          </cell>
          <cell r="AB104">
            <v>389.9</v>
          </cell>
          <cell r="AC104">
            <v>99</v>
          </cell>
          <cell r="AD104">
            <v>62.3</v>
          </cell>
          <cell r="AE104">
            <v>98</v>
          </cell>
          <cell r="AF104">
            <v>69.3</v>
          </cell>
          <cell r="AG104">
            <v>58.7</v>
          </cell>
          <cell r="AH104">
            <v>97.3</v>
          </cell>
          <cell r="AI104">
            <v>96</v>
          </cell>
          <cell r="AJ104">
            <v>99.6</v>
          </cell>
          <cell r="AK104">
            <v>94.8</v>
          </cell>
          <cell r="AL104">
            <v>99.5</v>
          </cell>
          <cell r="AM104">
            <v>38.6</v>
          </cell>
          <cell r="AN104">
            <v>24.7</v>
          </cell>
          <cell r="AO104">
            <v>323.89999999999998</v>
          </cell>
          <cell r="AP104">
            <v>366.4</v>
          </cell>
          <cell r="AQ104">
            <v>98.2</v>
          </cell>
          <cell r="AR104">
            <v>60.1</v>
          </cell>
        </row>
        <row r="105">
          <cell r="A105" t="str">
            <v>University Technical Colleges (UTCs)</v>
          </cell>
          <cell r="B105">
            <v>7</v>
          </cell>
          <cell r="C105">
            <v>94.7</v>
          </cell>
          <cell r="D105">
            <v>58.8</v>
          </cell>
          <cell r="E105">
            <v>50.9</v>
          </cell>
          <cell r="F105">
            <v>93.4</v>
          </cell>
          <cell r="G105">
            <v>93.4</v>
          </cell>
          <cell r="H105">
            <v>99.6</v>
          </cell>
          <cell r="I105">
            <v>94.2</v>
          </cell>
          <cell r="J105">
            <v>99.6</v>
          </cell>
          <cell r="K105">
            <v>5.8</v>
          </cell>
          <cell r="L105">
            <v>1.8</v>
          </cell>
          <cell r="M105">
            <v>292.2</v>
          </cell>
          <cell r="N105">
            <v>330.7</v>
          </cell>
          <cell r="O105">
            <v>98.7</v>
          </cell>
          <cell r="P105">
            <v>56.2</v>
          </cell>
          <cell r="Q105">
            <v>90.6</v>
          </cell>
          <cell r="R105">
            <v>39.1</v>
          </cell>
          <cell r="S105">
            <v>39.1</v>
          </cell>
          <cell r="T105">
            <v>87.5</v>
          </cell>
          <cell r="U105">
            <v>85.9</v>
          </cell>
          <cell r="V105">
            <v>95.3</v>
          </cell>
          <cell r="W105">
            <v>73.400000000000006</v>
          </cell>
          <cell r="X105">
            <v>93.8</v>
          </cell>
          <cell r="Y105">
            <v>25</v>
          </cell>
          <cell r="Z105">
            <v>9.4</v>
          </cell>
          <cell r="AA105">
            <v>235.5</v>
          </cell>
          <cell r="AB105">
            <v>256.5</v>
          </cell>
          <cell r="AC105">
            <v>89.1</v>
          </cell>
          <cell r="AD105">
            <v>43.8</v>
          </cell>
          <cell r="AE105">
            <v>93.8</v>
          </cell>
          <cell r="AF105">
            <v>54.5</v>
          </cell>
          <cell r="AG105">
            <v>48.3</v>
          </cell>
          <cell r="AH105">
            <v>92.1</v>
          </cell>
          <cell r="AI105">
            <v>91.7</v>
          </cell>
          <cell r="AJ105">
            <v>98.6</v>
          </cell>
          <cell r="AK105">
            <v>89.7</v>
          </cell>
          <cell r="AL105">
            <v>98.3</v>
          </cell>
          <cell r="AM105">
            <v>10</v>
          </cell>
          <cell r="AN105">
            <v>3.4</v>
          </cell>
          <cell r="AO105">
            <v>279.7</v>
          </cell>
          <cell r="AP105">
            <v>314.3</v>
          </cell>
          <cell r="AQ105">
            <v>96.6</v>
          </cell>
          <cell r="AR105">
            <v>53.4</v>
          </cell>
        </row>
        <row r="106">
          <cell r="A106" t="str">
            <v>Studio Schools</v>
          </cell>
          <cell r="B106">
            <v>13</v>
          </cell>
          <cell r="C106">
            <v>81.900000000000006</v>
          </cell>
          <cell r="D106">
            <v>21.1</v>
          </cell>
          <cell r="E106">
            <v>15.8</v>
          </cell>
          <cell r="F106">
            <v>74.2</v>
          </cell>
          <cell r="G106">
            <v>72.5</v>
          </cell>
          <cell r="H106">
            <v>98</v>
          </cell>
          <cell r="I106">
            <v>76.8</v>
          </cell>
          <cell r="J106">
            <v>97</v>
          </cell>
          <cell r="K106">
            <v>6.4</v>
          </cell>
          <cell r="L106">
            <v>3</v>
          </cell>
          <cell r="M106">
            <v>194.8</v>
          </cell>
          <cell r="N106">
            <v>201.8</v>
          </cell>
          <cell r="O106">
            <v>90.6</v>
          </cell>
          <cell r="P106">
            <v>21.1</v>
          </cell>
          <cell r="Q106">
            <v>78.900000000000006</v>
          </cell>
          <cell r="R106">
            <v>28.5</v>
          </cell>
          <cell r="S106">
            <v>25.2</v>
          </cell>
          <cell r="T106">
            <v>75.2</v>
          </cell>
          <cell r="U106">
            <v>74.400000000000006</v>
          </cell>
          <cell r="V106">
            <v>96.7</v>
          </cell>
          <cell r="W106">
            <v>79.8</v>
          </cell>
          <cell r="X106">
            <v>94.6</v>
          </cell>
          <cell r="Y106">
            <v>15.3</v>
          </cell>
          <cell r="Z106">
            <v>5.8</v>
          </cell>
          <cell r="AA106">
            <v>212.8</v>
          </cell>
          <cell r="AB106">
            <v>225.9</v>
          </cell>
          <cell r="AC106">
            <v>88.4</v>
          </cell>
          <cell r="AD106">
            <v>29.8</v>
          </cell>
          <cell r="AE106">
            <v>80.599999999999994</v>
          </cell>
          <cell r="AF106">
            <v>24.4</v>
          </cell>
          <cell r="AG106">
            <v>20</v>
          </cell>
          <cell r="AH106">
            <v>74.599999999999994</v>
          </cell>
          <cell r="AI106">
            <v>73.3</v>
          </cell>
          <cell r="AJ106">
            <v>97.4</v>
          </cell>
          <cell r="AK106">
            <v>78.099999999999994</v>
          </cell>
          <cell r="AL106">
            <v>95.9</v>
          </cell>
          <cell r="AM106">
            <v>10.4</v>
          </cell>
          <cell r="AN106">
            <v>4.3</v>
          </cell>
          <cell r="AO106">
            <v>202.9</v>
          </cell>
          <cell r="AP106">
            <v>212.6</v>
          </cell>
          <cell r="AQ106">
            <v>89.6</v>
          </cell>
          <cell r="AR106">
            <v>25</v>
          </cell>
        </row>
        <row r="107">
          <cell r="A107" t="str">
            <v>All state-funded special schools8</v>
          </cell>
          <cell r="B107">
            <v>739</v>
          </cell>
          <cell r="C107">
            <v>9.5</v>
          </cell>
          <cell r="D107">
            <v>0.6</v>
          </cell>
          <cell r="E107">
            <v>0.4</v>
          </cell>
          <cell r="F107">
            <v>8</v>
          </cell>
          <cell r="G107">
            <v>6.7</v>
          </cell>
          <cell r="H107">
            <v>42.9</v>
          </cell>
          <cell r="I107">
            <v>10.6</v>
          </cell>
          <cell r="J107">
            <v>39.6</v>
          </cell>
          <cell r="K107" t="str">
            <v>x</v>
          </cell>
          <cell r="L107" t="str">
            <v>x</v>
          </cell>
          <cell r="M107">
            <v>31.7</v>
          </cell>
          <cell r="N107">
            <v>31.9</v>
          </cell>
          <cell r="O107">
            <v>17.7</v>
          </cell>
          <cell r="P107">
            <v>0.8</v>
          </cell>
          <cell r="Q107">
            <v>4.0999999999999996</v>
          </cell>
          <cell r="R107">
            <v>0.3</v>
          </cell>
          <cell r="S107">
            <v>0.1</v>
          </cell>
          <cell r="T107">
            <v>3.1</v>
          </cell>
          <cell r="U107">
            <v>2</v>
          </cell>
          <cell r="V107">
            <v>30.3</v>
          </cell>
          <cell r="W107">
            <v>6.7</v>
          </cell>
          <cell r="X107">
            <v>28.1</v>
          </cell>
          <cell r="Y107" t="str">
            <v>x</v>
          </cell>
          <cell r="Z107" t="str">
            <v>x</v>
          </cell>
          <cell r="AA107">
            <v>17.7</v>
          </cell>
          <cell r="AB107">
            <v>17.7</v>
          </cell>
          <cell r="AC107">
            <v>8.1</v>
          </cell>
          <cell r="AD107">
            <v>0.1</v>
          </cell>
          <cell r="AE107">
            <v>8</v>
          </cell>
          <cell r="AF107">
            <v>0.5</v>
          </cell>
          <cell r="AG107">
            <v>0.3</v>
          </cell>
          <cell r="AH107">
            <v>6.6</v>
          </cell>
          <cell r="AI107">
            <v>5.4</v>
          </cell>
          <cell r="AJ107">
            <v>39.4</v>
          </cell>
          <cell r="AK107">
            <v>9.5</v>
          </cell>
          <cell r="AL107">
            <v>36.4</v>
          </cell>
          <cell r="AM107">
            <v>0</v>
          </cell>
          <cell r="AN107">
            <v>0</v>
          </cell>
          <cell r="AO107">
            <v>27.8</v>
          </cell>
          <cell r="AP107">
            <v>28</v>
          </cell>
          <cell r="AQ107">
            <v>15.1</v>
          </cell>
          <cell r="AR107">
            <v>0.6</v>
          </cell>
        </row>
        <row r="108">
          <cell r="A108" t="str">
            <v>All state-funded schools9</v>
          </cell>
          <cell r="B108">
            <v>3776</v>
          </cell>
          <cell r="C108">
            <v>93.5</v>
          </cell>
          <cell r="D108">
            <v>59.9</v>
          </cell>
          <cell r="E108">
            <v>51.6</v>
          </cell>
          <cell r="F108">
            <v>91.8</v>
          </cell>
          <cell r="G108">
            <v>89.5</v>
          </cell>
          <cell r="H108">
            <v>98.1</v>
          </cell>
          <cell r="I108">
            <v>92.1</v>
          </cell>
          <cell r="J108">
            <v>97.7</v>
          </cell>
          <cell r="K108">
            <v>34.4</v>
          </cell>
          <cell r="L108">
            <v>19.5</v>
          </cell>
          <cell r="M108">
            <v>296.60000000000002</v>
          </cell>
          <cell r="N108">
            <v>346.7</v>
          </cell>
          <cell r="O108">
            <v>94.9</v>
          </cell>
          <cell r="P108">
            <v>54.5</v>
          </cell>
          <cell r="Q108">
            <v>96.1</v>
          </cell>
          <cell r="R108">
            <v>71.400000000000006</v>
          </cell>
          <cell r="S108">
            <v>61.7</v>
          </cell>
          <cell r="T108">
            <v>95</v>
          </cell>
          <cell r="U108">
            <v>92.6</v>
          </cell>
          <cell r="V108">
            <v>99</v>
          </cell>
          <cell r="W108">
            <v>95.5</v>
          </cell>
          <cell r="X108">
            <v>98.7</v>
          </cell>
          <cell r="Y108">
            <v>43.2</v>
          </cell>
          <cell r="Z108">
            <v>29.1</v>
          </cell>
          <cell r="AA108">
            <v>324.7</v>
          </cell>
          <cell r="AB108">
            <v>386.7</v>
          </cell>
          <cell r="AC108">
            <v>96.7</v>
          </cell>
          <cell r="AD108">
            <v>63.4</v>
          </cell>
          <cell r="AE108">
            <v>94.7</v>
          </cell>
          <cell r="AF108">
            <v>65.5</v>
          </cell>
          <cell r="AG108">
            <v>56.6</v>
          </cell>
          <cell r="AH108">
            <v>93.3</v>
          </cell>
          <cell r="AI108">
            <v>91</v>
          </cell>
          <cell r="AJ108">
            <v>98.5</v>
          </cell>
          <cell r="AK108">
            <v>93.8</v>
          </cell>
          <cell r="AL108">
            <v>98.2</v>
          </cell>
          <cell r="AM108">
            <v>38.700000000000003</v>
          </cell>
          <cell r="AN108">
            <v>24.2</v>
          </cell>
          <cell r="AO108">
            <v>310.39999999999998</v>
          </cell>
          <cell r="AP108">
            <v>366.3</v>
          </cell>
          <cell r="AQ108">
            <v>95.8</v>
          </cell>
          <cell r="AR108">
            <v>58.9</v>
          </cell>
        </row>
        <row r="109">
          <cell r="A109" t="str">
            <v>Hospital schools and alternative provision including academy and free school alternative provision and pupil referral units</v>
          </cell>
          <cell r="B109">
            <v>427</v>
          </cell>
          <cell r="C109">
            <v>11.7</v>
          </cell>
          <cell r="D109">
            <v>1.6</v>
          </cell>
          <cell r="E109">
            <v>0.9</v>
          </cell>
          <cell r="F109">
            <v>9.6</v>
          </cell>
          <cell r="G109">
            <v>7.4</v>
          </cell>
          <cell r="H109">
            <v>63.6</v>
          </cell>
          <cell r="I109">
            <v>20.6</v>
          </cell>
          <cell r="J109">
            <v>56.7</v>
          </cell>
          <cell r="K109">
            <v>0.3</v>
          </cell>
          <cell r="L109">
            <v>0.2</v>
          </cell>
          <cell r="M109">
            <v>48</v>
          </cell>
          <cell r="N109">
            <v>48.2</v>
          </cell>
          <cell r="O109">
            <v>25.5</v>
          </cell>
          <cell r="P109">
            <v>1.8</v>
          </cell>
          <cell r="Q109">
            <v>15.9</v>
          </cell>
          <cell r="R109">
            <v>3</v>
          </cell>
          <cell r="S109">
            <v>2</v>
          </cell>
          <cell r="T109">
            <v>13.8</v>
          </cell>
          <cell r="U109">
            <v>10.7</v>
          </cell>
          <cell r="V109">
            <v>67.5</v>
          </cell>
          <cell r="W109">
            <v>27.7</v>
          </cell>
          <cell r="X109">
            <v>61.6</v>
          </cell>
          <cell r="Y109">
            <v>0.2</v>
          </cell>
          <cell r="Z109">
            <v>0.1</v>
          </cell>
          <cell r="AA109">
            <v>60.8</v>
          </cell>
          <cell r="AB109">
            <v>61</v>
          </cell>
          <cell r="AC109">
            <v>30</v>
          </cell>
          <cell r="AD109">
            <v>3.3</v>
          </cell>
          <cell r="AE109">
            <v>13.2</v>
          </cell>
          <cell r="AF109">
            <v>2.1</v>
          </cell>
          <cell r="AG109">
            <v>1.3</v>
          </cell>
          <cell r="AH109">
            <v>11.1</v>
          </cell>
          <cell r="AI109">
            <v>8.6</v>
          </cell>
          <cell r="AJ109">
            <v>65</v>
          </cell>
          <cell r="AK109">
            <v>23.1</v>
          </cell>
          <cell r="AL109">
            <v>58.4</v>
          </cell>
          <cell r="AM109">
            <v>0.3</v>
          </cell>
          <cell r="AN109">
            <v>0.1</v>
          </cell>
          <cell r="AO109">
            <v>52.5</v>
          </cell>
          <cell r="AP109">
            <v>52.7</v>
          </cell>
          <cell r="AQ109">
            <v>27.1</v>
          </cell>
          <cell r="AR109">
            <v>2.2999999999999998</v>
          </cell>
        </row>
        <row r="110">
          <cell r="A110" t="str">
            <v>All state-funded schools, hospital schools and alternative provision including academy and free school alternative provision and pupil referral units</v>
          </cell>
          <cell r="B110">
            <v>4203</v>
          </cell>
          <cell r="C110">
            <v>91.8</v>
          </cell>
          <cell r="D110">
            <v>58.7</v>
          </cell>
          <cell r="E110">
            <v>50.6</v>
          </cell>
          <cell r="F110">
            <v>90.1</v>
          </cell>
          <cell r="G110">
            <v>87.8</v>
          </cell>
          <cell r="H110">
            <v>97.4</v>
          </cell>
          <cell r="I110">
            <v>90.6</v>
          </cell>
          <cell r="J110">
            <v>96.9</v>
          </cell>
          <cell r="K110">
            <v>33.700000000000003</v>
          </cell>
          <cell r="L110">
            <v>19.100000000000001</v>
          </cell>
          <cell r="M110">
            <v>291.5</v>
          </cell>
          <cell r="N110">
            <v>340.6</v>
          </cell>
          <cell r="O110">
            <v>93.4</v>
          </cell>
          <cell r="P110">
            <v>53.4</v>
          </cell>
          <cell r="Q110">
            <v>95.2</v>
          </cell>
          <cell r="R110">
            <v>70.599999999999994</v>
          </cell>
          <cell r="S110">
            <v>61</v>
          </cell>
          <cell r="T110">
            <v>94</v>
          </cell>
          <cell r="U110">
            <v>91.6</v>
          </cell>
          <cell r="V110">
            <v>98.6</v>
          </cell>
          <cell r="W110">
            <v>94.7</v>
          </cell>
          <cell r="X110">
            <v>98.3</v>
          </cell>
          <cell r="Y110">
            <v>42.7</v>
          </cell>
          <cell r="Z110">
            <v>28.7</v>
          </cell>
          <cell r="AA110">
            <v>321.7</v>
          </cell>
          <cell r="AB110">
            <v>382.9</v>
          </cell>
          <cell r="AC110">
            <v>95.9</v>
          </cell>
          <cell r="AD110">
            <v>62.7</v>
          </cell>
          <cell r="AE110">
            <v>93.4</v>
          </cell>
          <cell r="AF110">
            <v>64.5</v>
          </cell>
          <cell r="AG110">
            <v>55.7</v>
          </cell>
          <cell r="AH110">
            <v>92</v>
          </cell>
          <cell r="AI110">
            <v>89.7</v>
          </cell>
          <cell r="AJ110">
            <v>98</v>
          </cell>
          <cell r="AK110">
            <v>92.6</v>
          </cell>
          <cell r="AL110">
            <v>97.6</v>
          </cell>
          <cell r="AM110">
            <v>38.1</v>
          </cell>
          <cell r="AN110">
            <v>23.8</v>
          </cell>
          <cell r="AO110">
            <v>306.2</v>
          </cell>
          <cell r="AP110">
            <v>361.2</v>
          </cell>
          <cell r="AQ110">
            <v>94.7</v>
          </cell>
          <cell r="AR110">
            <v>57.9</v>
          </cell>
        </row>
        <row r="111">
          <cell r="A111" t="str">
            <v>Non-maintained special schools</v>
          </cell>
          <cell r="B111">
            <v>64</v>
          </cell>
          <cell r="C111">
            <v>22.2</v>
          </cell>
          <cell r="D111">
            <v>4.2</v>
          </cell>
          <cell r="E111">
            <v>2.8</v>
          </cell>
          <cell r="F111">
            <v>20.6</v>
          </cell>
          <cell r="G111">
            <v>17.5</v>
          </cell>
          <cell r="H111">
            <v>48.4</v>
          </cell>
          <cell r="I111">
            <v>23.6</v>
          </cell>
          <cell r="J111">
            <v>45.8</v>
          </cell>
          <cell r="K111">
            <v>1.4</v>
          </cell>
          <cell r="L111" t="str">
            <v>x</v>
          </cell>
          <cell r="M111">
            <v>58</v>
          </cell>
          <cell r="N111">
            <v>58.7</v>
          </cell>
          <cell r="O111">
            <v>21.5</v>
          </cell>
          <cell r="P111">
            <v>3.3</v>
          </cell>
          <cell r="Q111">
            <v>16.100000000000001</v>
          </cell>
          <cell r="R111">
            <v>2.1</v>
          </cell>
          <cell r="S111">
            <v>2.1</v>
          </cell>
          <cell r="T111">
            <v>16.100000000000001</v>
          </cell>
          <cell r="U111">
            <v>13.3</v>
          </cell>
          <cell r="V111">
            <v>42</v>
          </cell>
          <cell r="W111">
            <v>17.5</v>
          </cell>
          <cell r="X111">
            <v>40.6</v>
          </cell>
          <cell r="Y111">
            <v>2.1</v>
          </cell>
          <cell r="Z111" t="str">
            <v>x</v>
          </cell>
          <cell r="AA111">
            <v>49.6</v>
          </cell>
          <cell r="AB111">
            <v>50.5</v>
          </cell>
          <cell r="AC111">
            <v>20.3</v>
          </cell>
          <cell r="AD111">
            <v>2.1</v>
          </cell>
          <cell r="AE111">
            <v>20.7</v>
          </cell>
          <cell r="AF111">
            <v>3.7</v>
          </cell>
          <cell r="AG111">
            <v>2.6</v>
          </cell>
          <cell r="AH111">
            <v>19.399999999999999</v>
          </cell>
          <cell r="AI111">
            <v>16.5</v>
          </cell>
          <cell r="AJ111">
            <v>46.8</v>
          </cell>
          <cell r="AK111">
            <v>22.1</v>
          </cell>
          <cell r="AL111">
            <v>44.5</v>
          </cell>
          <cell r="AM111">
            <v>1.6</v>
          </cell>
          <cell r="AN111">
            <v>0.7</v>
          </cell>
          <cell r="AO111">
            <v>55.9</v>
          </cell>
          <cell r="AP111">
            <v>56.7</v>
          </cell>
          <cell r="AQ111">
            <v>21.2</v>
          </cell>
          <cell r="AR111">
            <v>3</v>
          </cell>
        </row>
        <row r="112">
          <cell r="A112" t="str">
            <v>Independent schools</v>
          </cell>
          <cell r="B112">
            <v>857</v>
          </cell>
          <cell r="C112">
            <v>59.3</v>
          </cell>
          <cell r="D112">
            <v>50.6</v>
          </cell>
          <cell r="E112">
            <v>23.7</v>
          </cell>
          <cell r="F112">
            <v>59.1</v>
          </cell>
          <cell r="G112">
            <v>30.2</v>
          </cell>
          <cell r="H112">
            <v>94.5</v>
          </cell>
          <cell r="I112">
            <v>92.5</v>
          </cell>
          <cell r="J112">
            <v>94.4</v>
          </cell>
          <cell r="K112">
            <v>13</v>
          </cell>
          <cell r="L112">
            <v>9.1</v>
          </cell>
          <cell r="M112">
            <v>249.8</v>
          </cell>
          <cell r="N112">
            <v>265.2</v>
          </cell>
          <cell r="O112">
            <v>30.9</v>
          </cell>
          <cell r="P112">
            <v>24.2</v>
          </cell>
          <cell r="Q112">
            <v>73.099999999999994</v>
          </cell>
          <cell r="R112">
            <v>67.3</v>
          </cell>
          <cell r="S112">
            <v>35.5</v>
          </cell>
          <cell r="T112">
            <v>73.099999999999994</v>
          </cell>
          <cell r="U112">
            <v>41.3</v>
          </cell>
          <cell r="V112">
            <v>95.9</v>
          </cell>
          <cell r="W112">
            <v>94.9</v>
          </cell>
          <cell r="X112">
            <v>95.9</v>
          </cell>
          <cell r="Y112">
            <v>21.6</v>
          </cell>
          <cell r="Z112">
            <v>17.8</v>
          </cell>
          <cell r="AA112">
            <v>296.5</v>
          </cell>
          <cell r="AB112">
            <v>323.2</v>
          </cell>
          <cell r="AC112">
            <v>41.8</v>
          </cell>
          <cell r="AD112">
            <v>35.9</v>
          </cell>
          <cell r="AE112">
            <v>66.099999999999994</v>
          </cell>
          <cell r="AF112">
            <v>58.8</v>
          </cell>
          <cell r="AG112">
            <v>29.5</v>
          </cell>
          <cell r="AH112">
            <v>66</v>
          </cell>
          <cell r="AI112">
            <v>35.700000000000003</v>
          </cell>
          <cell r="AJ112">
            <v>95.2</v>
          </cell>
          <cell r="AK112">
            <v>93.7</v>
          </cell>
          <cell r="AL112">
            <v>95.1</v>
          </cell>
          <cell r="AM112">
            <v>17.2</v>
          </cell>
          <cell r="AN112">
            <v>13.4</v>
          </cell>
          <cell r="AO112">
            <v>272.8</v>
          </cell>
          <cell r="AP112">
            <v>293.7</v>
          </cell>
          <cell r="AQ112">
            <v>36.299999999999997</v>
          </cell>
          <cell r="AR112">
            <v>30</v>
          </cell>
        </row>
        <row r="113">
          <cell r="A113" t="str">
            <v>Independent special schools</v>
          </cell>
          <cell r="B113">
            <v>223</v>
          </cell>
          <cell r="C113">
            <v>14.2</v>
          </cell>
          <cell r="D113">
            <v>4.4000000000000004</v>
          </cell>
          <cell r="E113">
            <v>1.9</v>
          </cell>
          <cell r="F113">
            <v>13.1</v>
          </cell>
          <cell r="G113">
            <v>9.4</v>
          </cell>
          <cell r="H113">
            <v>47.4</v>
          </cell>
          <cell r="I113">
            <v>21.1</v>
          </cell>
          <cell r="J113">
            <v>43.9</v>
          </cell>
          <cell r="K113" t="str">
            <v>x</v>
          </cell>
          <cell r="L113">
            <v>0</v>
          </cell>
          <cell r="M113">
            <v>51.5</v>
          </cell>
          <cell r="N113">
            <v>51.7</v>
          </cell>
          <cell r="O113">
            <v>21.8</v>
          </cell>
          <cell r="P113">
            <v>2.7</v>
          </cell>
          <cell r="Q113">
            <v>14</v>
          </cell>
          <cell r="R113">
            <v>2.9</v>
          </cell>
          <cell r="S113">
            <v>2.4</v>
          </cell>
          <cell r="T113">
            <v>13.1</v>
          </cell>
          <cell r="U113">
            <v>9.1</v>
          </cell>
          <cell r="V113">
            <v>47.2</v>
          </cell>
          <cell r="W113">
            <v>18.899999999999999</v>
          </cell>
          <cell r="X113">
            <v>44.3</v>
          </cell>
          <cell r="Y113" t="str">
            <v>x</v>
          </cell>
          <cell r="Z113">
            <v>0</v>
          </cell>
          <cell r="AA113">
            <v>48.1</v>
          </cell>
          <cell r="AB113">
            <v>48.1</v>
          </cell>
          <cell r="AC113">
            <v>23.6</v>
          </cell>
          <cell r="AD113">
            <v>3.3</v>
          </cell>
          <cell r="AE113">
            <v>14.1</v>
          </cell>
          <cell r="AF113">
            <v>4.0999999999999996</v>
          </cell>
          <cell r="AG113">
            <v>2</v>
          </cell>
          <cell r="AH113">
            <v>13.1</v>
          </cell>
          <cell r="AI113">
            <v>9.4</v>
          </cell>
          <cell r="AJ113">
            <v>47.3</v>
          </cell>
          <cell r="AK113">
            <v>20.6</v>
          </cell>
          <cell r="AL113">
            <v>44</v>
          </cell>
          <cell r="AM113" t="str">
            <v>x</v>
          </cell>
          <cell r="AN113">
            <v>0</v>
          </cell>
          <cell r="AO113">
            <v>50.7</v>
          </cell>
          <cell r="AP113">
            <v>50.9</v>
          </cell>
          <cell r="AQ113">
            <v>22.3</v>
          </cell>
          <cell r="AR113">
            <v>2.8</v>
          </cell>
        </row>
        <row r="114">
          <cell r="A114" t="str">
            <v>All independent schools10</v>
          </cell>
          <cell r="B114">
            <v>1144</v>
          </cell>
          <cell r="C114">
            <v>55.6</v>
          </cell>
          <cell r="D114">
            <v>46.7</v>
          </cell>
          <cell r="E114">
            <v>21.8</v>
          </cell>
          <cell r="F114">
            <v>55.3</v>
          </cell>
          <cell r="G114">
            <v>28.5</v>
          </cell>
          <cell r="H114">
            <v>90.5</v>
          </cell>
          <cell r="I114">
            <v>86.5</v>
          </cell>
          <cell r="J114">
            <v>90.2</v>
          </cell>
          <cell r="K114">
            <v>11.9</v>
          </cell>
          <cell r="L114">
            <v>8.4</v>
          </cell>
          <cell r="M114">
            <v>233.2</v>
          </cell>
          <cell r="N114">
            <v>247.3</v>
          </cell>
          <cell r="O114">
            <v>30.1</v>
          </cell>
          <cell r="P114">
            <v>22.4</v>
          </cell>
          <cell r="Q114">
            <v>71.400000000000006</v>
          </cell>
          <cell r="R114">
            <v>65.5</v>
          </cell>
          <cell r="S114">
            <v>34.6</v>
          </cell>
          <cell r="T114">
            <v>71.400000000000006</v>
          </cell>
          <cell r="U114">
            <v>40.4</v>
          </cell>
          <cell r="V114">
            <v>94.5</v>
          </cell>
          <cell r="W114">
            <v>92.7</v>
          </cell>
          <cell r="X114">
            <v>94.4</v>
          </cell>
          <cell r="Y114">
            <v>21</v>
          </cell>
          <cell r="Z114">
            <v>17.3</v>
          </cell>
          <cell r="AA114">
            <v>289.5</v>
          </cell>
          <cell r="AB114">
            <v>315.3</v>
          </cell>
          <cell r="AC114">
            <v>41.2</v>
          </cell>
          <cell r="AD114">
            <v>34.9</v>
          </cell>
          <cell r="AE114">
            <v>63.2</v>
          </cell>
          <cell r="AF114">
            <v>55.7</v>
          </cell>
          <cell r="AG114">
            <v>27.9</v>
          </cell>
          <cell r="AH114">
            <v>63</v>
          </cell>
          <cell r="AI114">
            <v>34.200000000000003</v>
          </cell>
          <cell r="AJ114">
            <v>92.4</v>
          </cell>
          <cell r="AK114">
            <v>89.5</v>
          </cell>
          <cell r="AL114">
            <v>92.2</v>
          </cell>
          <cell r="AM114">
            <v>16.2</v>
          </cell>
          <cell r="AN114">
            <v>12.6</v>
          </cell>
          <cell r="AO114">
            <v>260.10000000000002</v>
          </cell>
          <cell r="AP114">
            <v>279.8</v>
          </cell>
          <cell r="AQ114">
            <v>35.4</v>
          </cell>
          <cell r="AR114">
            <v>28.4</v>
          </cell>
        </row>
        <row r="115">
          <cell r="A115" t="str">
            <v>All special schools</v>
          </cell>
          <cell r="B115">
            <v>1026</v>
          </cell>
          <cell r="C115">
            <v>10.9</v>
          </cell>
          <cell r="D115">
            <v>1.5</v>
          </cell>
          <cell r="E115">
            <v>0.8</v>
          </cell>
          <cell r="F115">
            <v>9.5</v>
          </cell>
          <cell r="G115">
            <v>7.7</v>
          </cell>
          <cell r="H115">
            <v>44</v>
          </cell>
          <cell r="I115">
            <v>13.2</v>
          </cell>
          <cell r="J115">
            <v>40.700000000000003</v>
          </cell>
          <cell r="K115">
            <v>0.1</v>
          </cell>
          <cell r="L115">
            <v>0</v>
          </cell>
          <cell r="M115">
            <v>36.6</v>
          </cell>
          <cell r="N115">
            <v>36.799999999999997</v>
          </cell>
          <cell r="O115">
            <v>18.7</v>
          </cell>
          <cell r="P115">
            <v>1.3</v>
          </cell>
          <cell r="Q115">
            <v>6.2</v>
          </cell>
          <cell r="R115">
            <v>0.7</v>
          </cell>
          <cell r="S115">
            <v>0.5</v>
          </cell>
          <cell r="T115">
            <v>5.2</v>
          </cell>
          <cell r="U115">
            <v>3.6</v>
          </cell>
          <cell r="V115">
            <v>33.4</v>
          </cell>
          <cell r="W115">
            <v>9</v>
          </cell>
          <cell r="X115">
            <v>31.2</v>
          </cell>
          <cell r="Y115">
            <v>0.1</v>
          </cell>
          <cell r="Z115">
            <v>0.1</v>
          </cell>
          <cell r="AA115">
            <v>23.8</v>
          </cell>
          <cell r="AB115">
            <v>23.9</v>
          </cell>
          <cell r="AC115">
            <v>11.1</v>
          </cell>
          <cell r="AD115">
            <v>0.7</v>
          </cell>
          <cell r="AE115">
            <v>9.6999999999999993</v>
          </cell>
          <cell r="AF115">
            <v>1.3</v>
          </cell>
          <cell r="AG115">
            <v>0.7</v>
          </cell>
          <cell r="AH115">
            <v>8.4</v>
          </cell>
          <cell r="AI115">
            <v>6.6</v>
          </cell>
          <cell r="AJ115">
            <v>41.2</v>
          </cell>
          <cell r="AK115">
            <v>12.1</v>
          </cell>
          <cell r="AL115">
            <v>38.200000000000003</v>
          </cell>
          <cell r="AM115">
            <v>0.1</v>
          </cell>
          <cell r="AN115">
            <v>0.1</v>
          </cell>
          <cell r="AO115">
            <v>33.200000000000003</v>
          </cell>
          <cell r="AP115">
            <v>33.4</v>
          </cell>
          <cell r="AQ115">
            <v>16.7</v>
          </cell>
          <cell r="AR115">
            <v>1.1000000000000001</v>
          </cell>
        </row>
        <row r="116">
          <cell r="A116" t="str">
            <v>All schools</v>
          </cell>
          <cell r="B116">
            <v>5356</v>
          </cell>
          <cell r="C116">
            <v>88.8</v>
          </cell>
          <cell r="D116">
            <v>57.7</v>
          </cell>
          <cell r="E116">
            <v>48.2</v>
          </cell>
          <cell r="F116">
            <v>87.3</v>
          </cell>
          <cell r="G116">
            <v>82.9</v>
          </cell>
          <cell r="H116">
            <v>97.5</v>
          </cell>
          <cell r="I116">
            <v>90.6</v>
          </cell>
          <cell r="J116">
            <v>96.9</v>
          </cell>
          <cell r="K116">
            <v>31.8</v>
          </cell>
          <cell r="L116">
            <v>18.2</v>
          </cell>
          <cell r="M116">
            <v>287.10000000000002</v>
          </cell>
          <cell r="N116">
            <v>333.2</v>
          </cell>
          <cell r="O116">
            <v>88.3</v>
          </cell>
          <cell r="P116">
            <v>50.8</v>
          </cell>
          <cell r="Q116">
            <v>93.3</v>
          </cell>
          <cell r="R116">
            <v>70.2</v>
          </cell>
          <cell r="S116">
            <v>58.9</v>
          </cell>
          <cell r="T116">
            <v>92.2</v>
          </cell>
          <cell r="U116">
            <v>87.5</v>
          </cell>
          <cell r="V116">
            <v>98.9</v>
          </cell>
          <cell r="W116">
            <v>94.9</v>
          </cell>
          <cell r="X116">
            <v>98.6</v>
          </cell>
          <cell r="Y116">
            <v>40.9</v>
          </cell>
          <cell r="Z116">
            <v>27.8</v>
          </cell>
          <cell r="AA116">
            <v>319.5</v>
          </cell>
          <cell r="AB116">
            <v>377.8</v>
          </cell>
          <cell r="AC116">
            <v>91.6</v>
          </cell>
          <cell r="AD116">
            <v>60.5</v>
          </cell>
          <cell r="AE116">
            <v>91</v>
          </cell>
          <cell r="AF116">
            <v>63.8</v>
          </cell>
          <cell r="AG116">
            <v>53.4</v>
          </cell>
          <cell r="AH116">
            <v>89.7</v>
          </cell>
          <cell r="AI116">
            <v>85.1</v>
          </cell>
          <cell r="AJ116">
            <v>98.2</v>
          </cell>
          <cell r="AK116">
            <v>92.7</v>
          </cell>
          <cell r="AL116">
            <v>97.7</v>
          </cell>
          <cell r="AM116">
            <v>36.299999999999997</v>
          </cell>
          <cell r="AN116">
            <v>22.9</v>
          </cell>
          <cell r="AO116">
            <v>302.89999999999998</v>
          </cell>
          <cell r="AP116">
            <v>354.9</v>
          </cell>
          <cell r="AQ116">
            <v>89.9</v>
          </cell>
          <cell r="AR116">
            <v>55.5</v>
          </cell>
        </row>
        <row r="117">
          <cell r="A117" t="str">
            <v>Comprehensive Schools</v>
          </cell>
          <cell r="B117">
            <v>2749</v>
          </cell>
          <cell r="C117">
            <v>95.5</v>
          </cell>
          <cell r="D117">
            <v>60.1</v>
          </cell>
          <cell r="E117">
            <v>51.4</v>
          </cell>
          <cell r="F117">
            <v>93.8</v>
          </cell>
          <cell r="G117">
            <v>91.4</v>
          </cell>
          <cell r="H117">
            <v>99.5</v>
          </cell>
          <cell r="I117">
            <v>94</v>
          </cell>
          <cell r="J117">
            <v>99.2</v>
          </cell>
          <cell r="K117">
            <v>33.9</v>
          </cell>
          <cell r="L117">
            <v>18.3</v>
          </cell>
          <cell r="M117">
            <v>299.7</v>
          </cell>
          <cell r="N117">
            <v>348.3</v>
          </cell>
          <cell r="O117">
            <v>96.8</v>
          </cell>
          <cell r="P117">
            <v>54.4</v>
          </cell>
          <cell r="Q117">
            <v>96.9</v>
          </cell>
          <cell r="R117">
            <v>71.2</v>
          </cell>
          <cell r="S117">
            <v>61.1</v>
          </cell>
          <cell r="T117">
            <v>95.7</v>
          </cell>
          <cell r="U117">
            <v>93.2</v>
          </cell>
          <cell r="V117">
            <v>99.6</v>
          </cell>
          <cell r="W117">
            <v>96.3</v>
          </cell>
          <cell r="X117">
            <v>99.4</v>
          </cell>
          <cell r="Y117">
            <v>42.4</v>
          </cell>
          <cell r="Z117">
            <v>27.7</v>
          </cell>
          <cell r="AA117">
            <v>324.5</v>
          </cell>
          <cell r="AB117">
            <v>384.4</v>
          </cell>
          <cell r="AC117">
            <v>97.5</v>
          </cell>
          <cell r="AD117">
            <v>62.8</v>
          </cell>
          <cell r="AE117">
            <v>96.2</v>
          </cell>
          <cell r="AF117">
            <v>65.599999999999994</v>
          </cell>
          <cell r="AG117">
            <v>56.2</v>
          </cell>
          <cell r="AH117">
            <v>94.7</v>
          </cell>
          <cell r="AI117">
            <v>92.3</v>
          </cell>
          <cell r="AJ117">
            <v>99.6</v>
          </cell>
          <cell r="AK117">
            <v>95.2</v>
          </cell>
          <cell r="AL117">
            <v>99.3</v>
          </cell>
          <cell r="AM117">
            <v>38.1</v>
          </cell>
          <cell r="AN117">
            <v>23</v>
          </cell>
          <cell r="AO117">
            <v>311.89999999999998</v>
          </cell>
          <cell r="AP117">
            <v>366.1</v>
          </cell>
          <cell r="AQ117">
            <v>97.2</v>
          </cell>
          <cell r="AR117">
            <v>58.6</v>
          </cell>
        </row>
        <row r="118">
          <cell r="A118" t="str">
            <v>Selective Schools</v>
          </cell>
          <cell r="B118">
            <v>163</v>
          </cell>
          <cell r="C118">
            <v>99.9</v>
          </cell>
          <cell r="D118">
            <v>98.5</v>
          </cell>
          <cell r="E118">
            <v>95.9</v>
          </cell>
          <cell r="F118">
            <v>99.9</v>
          </cell>
          <cell r="G118">
            <v>99</v>
          </cell>
          <cell r="H118">
            <v>100</v>
          </cell>
          <cell r="I118">
            <v>99.9</v>
          </cell>
          <cell r="J118">
            <v>100</v>
          </cell>
          <cell r="K118">
            <v>76.5</v>
          </cell>
          <cell r="L118">
            <v>65.900000000000006</v>
          </cell>
          <cell r="M118">
            <v>407.7</v>
          </cell>
          <cell r="N118">
            <v>534.5</v>
          </cell>
          <cell r="O118">
            <v>99</v>
          </cell>
          <cell r="P118">
            <v>96.3</v>
          </cell>
          <cell r="Q118">
            <v>99.7</v>
          </cell>
          <cell r="R118">
            <v>99.2</v>
          </cell>
          <cell r="S118">
            <v>97.7</v>
          </cell>
          <cell r="T118">
            <v>99.7</v>
          </cell>
          <cell r="U118">
            <v>99</v>
          </cell>
          <cell r="V118">
            <v>99.9</v>
          </cell>
          <cell r="W118">
            <v>99.9</v>
          </cell>
          <cell r="X118">
            <v>99.9</v>
          </cell>
          <cell r="Y118">
            <v>83</v>
          </cell>
          <cell r="Z118">
            <v>77</v>
          </cell>
          <cell r="AA118">
            <v>417</v>
          </cell>
          <cell r="AB118">
            <v>548.4</v>
          </cell>
          <cell r="AC118">
            <v>99.1</v>
          </cell>
          <cell r="AD118">
            <v>98</v>
          </cell>
          <cell r="AE118">
            <v>99.8</v>
          </cell>
          <cell r="AF118">
            <v>98.9</v>
          </cell>
          <cell r="AG118">
            <v>96.8</v>
          </cell>
          <cell r="AH118">
            <v>99.8</v>
          </cell>
          <cell r="AI118">
            <v>99</v>
          </cell>
          <cell r="AJ118">
            <v>100</v>
          </cell>
          <cell r="AK118">
            <v>99.9</v>
          </cell>
          <cell r="AL118">
            <v>100</v>
          </cell>
          <cell r="AM118">
            <v>79.7</v>
          </cell>
          <cell r="AN118">
            <v>71.5</v>
          </cell>
          <cell r="AO118">
            <v>412.3</v>
          </cell>
          <cell r="AP118">
            <v>541.4</v>
          </cell>
          <cell r="AQ118">
            <v>99.1</v>
          </cell>
          <cell r="AR118">
            <v>97.1</v>
          </cell>
        </row>
        <row r="119">
          <cell r="A119" t="str">
            <v>Modern Schools</v>
          </cell>
          <cell r="B119">
            <v>125</v>
          </cell>
          <cell r="C119">
            <v>95.8</v>
          </cell>
          <cell r="D119">
            <v>53.5</v>
          </cell>
          <cell r="E119">
            <v>45.1</v>
          </cell>
          <cell r="F119">
            <v>93.5</v>
          </cell>
          <cell r="G119">
            <v>91.6</v>
          </cell>
          <cell r="H119">
            <v>99.6</v>
          </cell>
          <cell r="I119">
            <v>93.4</v>
          </cell>
          <cell r="J119">
            <v>99.4</v>
          </cell>
          <cell r="K119">
            <v>23</v>
          </cell>
          <cell r="L119">
            <v>10.1</v>
          </cell>
          <cell r="M119">
            <v>285.3</v>
          </cell>
          <cell r="N119">
            <v>322.60000000000002</v>
          </cell>
          <cell r="O119">
            <v>97.4</v>
          </cell>
          <cell r="P119">
            <v>48.5</v>
          </cell>
          <cell r="Q119">
            <v>97.1</v>
          </cell>
          <cell r="R119">
            <v>66</v>
          </cell>
          <cell r="S119">
            <v>54.1</v>
          </cell>
          <cell r="T119">
            <v>95.8</v>
          </cell>
          <cell r="U119">
            <v>93.6</v>
          </cell>
          <cell r="V119">
            <v>99.6</v>
          </cell>
          <cell r="W119">
            <v>96</v>
          </cell>
          <cell r="X119">
            <v>99.4</v>
          </cell>
          <cell r="Y119">
            <v>30.7</v>
          </cell>
          <cell r="Z119">
            <v>16.8</v>
          </cell>
          <cell r="AA119">
            <v>311.8</v>
          </cell>
          <cell r="AB119">
            <v>363.7</v>
          </cell>
          <cell r="AC119">
            <v>98</v>
          </cell>
          <cell r="AD119">
            <v>56.2</v>
          </cell>
          <cell r="AE119">
            <v>96.4</v>
          </cell>
          <cell r="AF119">
            <v>59.8</v>
          </cell>
          <cell r="AG119">
            <v>49.6</v>
          </cell>
          <cell r="AH119">
            <v>94.7</v>
          </cell>
          <cell r="AI119">
            <v>92.6</v>
          </cell>
          <cell r="AJ119">
            <v>99.6</v>
          </cell>
          <cell r="AK119">
            <v>94.7</v>
          </cell>
          <cell r="AL119">
            <v>99.4</v>
          </cell>
          <cell r="AM119">
            <v>26.9</v>
          </cell>
          <cell r="AN119">
            <v>13.5</v>
          </cell>
          <cell r="AO119">
            <v>298.7</v>
          </cell>
          <cell r="AP119">
            <v>343.5</v>
          </cell>
          <cell r="AQ119">
            <v>97.7</v>
          </cell>
          <cell r="AR119">
            <v>52.4</v>
          </cell>
        </row>
        <row r="120">
          <cell r="A120" t="str">
            <v>All state-funded mainstream schools4</v>
          </cell>
          <cell r="B120">
            <v>3037</v>
          </cell>
          <cell r="C120">
            <v>95.7</v>
          </cell>
          <cell r="D120">
            <v>61.5</v>
          </cell>
          <cell r="E120">
            <v>53</v>
          </cell>
          <cell r="F120">
            <v>94</v>
          </cell>
          <cell r="G120">
            <v>91.7</v>
          </cell>
          <cell r="H120">
            <v>99.5</v>
          </cell>
          <cell r="I120">
            <v>94.3</v>
          </cell>
          <cell r="J120">
            <v>99.2</v>
          </cell>
          <cell r="K120">
            <v>35.299999999999997</v>
          </cell>
          <cell r="L120">
            <v>20</v>
          </cell>
          <cell r="M120">
            <v>303.60000000000002</v>
          </cell>
          <cell r="N120">
            <v>355</v>
          </cell>
          <cell r="O120">
            <v>96.9</v>
          </cell>
          <cell r="P120">
            <v>55.9</v>
          </cell>
          <cell r="Q120">
            <v>97</v>
          </cell>
          <cell r="R120">
            <v>72.2</v>
          </cell>
          <cell r="S120">
            <v>62.3</v>
          </cell>
          <cell r="T120">
            <v>95.9</v>
          </cell>
          <cell r="U120">
            <v>93.5</v>
          </cell>
          <cell r="V120">
            <v>99.7</v>
          </cell>
          <cell r="W120">
            <v>96.4</v>
          </cell>
          <cell r="X120">
            <v>99.5</v>
          </cell>
          <cell r="Y120">
            <v>43.6</v>
          </cell>
          <cell r="Z120">
            <v>29.4</v>
          </cell>
          <cell r="AA120">
            <v>327.9</v>
          </cell>
          <cell r="AB120">
            <v>390.4</v>
          </cell>
          <cell r="AC120">
            <v>97.6</v>
          </cell>
          <cell r="AD120">
            <v>64</v>
          </cell>
          <cell r="AE120">
            <v>96.4</v>
          </cell>
          <cell r="AF120">
            <v>66.8</v>
          </cell>
          <cell r="AG120">
            <v>57.6</v>
          </cell>
          <cell r="AH120">
            <v>95</v>
          </cell>
          <cell r="AI120">
            <v>92.6</v>
          </cell>
          <cell r="AJ120">
            <v>99.6</v>
          </cell>
          <cell r="AK120">
            <v>95.3</v>
          </cell>
          <cell r="AL120">
            <v>99.3</v>
          </cell>
          <cell r="AM120">
            <v>39.4</v>
          </cell>
          <cell r="AN120">
            <v>24.6</v>
          </cell>
          <cell r="AO120">
            <v>315.60000000000002</v>
          </cell>
          <cell r="AP120">
            <v>372.5</v>
          </cell>
          <cell r="AQ120">
            <v>97.3</v>
          </cell>
          <cell r="AR120">
            <v>59.9</v>
          </cell>
        </row>
        <row r="121">
          <cell r="A121" t="str">
            <v>All state-funded mainstream schools3</v>
          </cell>
          <cell r="B121">
            <v>3037</v>
          </cell>
          <cell r="C121">
            <v>95.7</v>
          </cell>
          <cell r="D121">
            <v>61.5</v>
          </cell>
          <cell r="E121">
            <v>53</v>
          </cell>
          <cell r="F121">
            <v>94</v>
          </cell>
          <cell r="G121">
            <v>91.7</v>
          </cell>
          <cell r="H121">
            <v>99.5</v>
          </cell>
          <cell r="I121">
            <v>94.3</v>
          </cell>
          <cell r="J121">
            <v>99.2</v>
          </cell>
          <cell r="K121">
            <v>35.299999999999997</v>
          </cell>
          <cell r="L121">
            <v>20</v>
          </cell>
          <cell r="M121">
            <v>303.60000000000002</v>
          </cell>
          <cell r="N121">
            <v>355</v>
          </cell>
          <cell r="O121">
            <v>96.9</v>
          </cell>
          <cell r="P121">
            <v>55.9</v>
          </cell>
          <cell r="Q121">
            <v>97</v>
          </cell>
          <cell r="R121">
            <v>72.2</v>
          </cell>
          <cell r="S121">
            <v>62.3</v>
          </cell>
          <cell r="T121">
            <v>95.9</v>
          </cell>
          <cell r="U121">
            <v>93.5</v>
          </cell>
          <cell r="V121">
            <v>99.7</v>
          </cell>
          <cell r="W121">
            <v>96.4</v>
          </cell>
          <cell r="X121">
            <v>99.5</v>
          </cell>
          <cell r="Y121">
            <v>43.6</v>
          </cell>
          <cell r="Z121">
            <v>29.4</v>
          </cell>
          <cell r="AA121">
            <v>327.9</v>
          </cell>
          <cell r="AB121">
            <v>390.4</v>
          </cell>
          <cell r="AC121">
            <v>97.6</v>
          </cell>
          <cell r="AD121">
            <v>64</v>
          </cell>
          <cell r="AE121">
            <v>96.4</v>
          </cell>
          <cell r="AF121">
            <v>66.8</v>
          </cell>
          <cell r="AG121">
            <v>57.6</v>
          </cell>
          <cell r="AH121">
            <v>95</v>
          </cell>
          <cell r="AI121">
            <v>92.6</v>
          </cell>
          <cell r="AJ121">
            <v>99.6</v>
          </cell>
          <cell r="AK121">
            <v>95.3</v>
          </cell>
          <cell r="AL121">
            <v>99.3</v>
          </cell>
          <cell r="AM121">
            <v>39.4</v>
          </cell>
          <cell r="AN121">
            <v>24.6</v>
          </cell>
          <cell r="AO121">
            <v>315.60000000000002</v>
          </cell>
          <cell r="AP121">
            <v>372.5</v>
          </cell>
          <cell r="AQ121">
            <v>97.3</v>
          </cell>
          <cell r="AR121">
            <v>59.9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row r="34">
          <cell r="A34" t="str">
            <v>All state-funded mainstream schools9</v>
          </cell>
          <cell r="B34">
            <v>53.2</v>
          </cell>
          <cell r="C34">
            <v>55.2</v>
          </cell>
          <cell r="D34">
            <v>59.6</v>
          </cell>
          <cell r="E34">
            <v>61.5</v>
          </cell>
          <cell r="F34">
            <v>48.1</v>
          </cell>
          <cell r="G34">
            <v>49.7</v>
          </cell>
          <cell r="H34">
            <v>52.1</v>
          </cell>
          <cell r="I34">
            <v>53</v>
          </cell>
          <cell r="J34">
            <v>63.9</v>
          </cell>
          <cell r="K34">
            <v>66.099999999999994</v>
          </cell>
          <cell r="L34">
            <v>70.7</v>
          </cell>
          <cell r="M34">
            <v>72.2</v>
          </cell>
          <cell r="N34">
            <v>58.3</v>
          </cell>
          <cell r="O34">
            <v>59.8</v>
          </cell>
          <cell r="P34">
            <v>61.7</v>
          </cell>
          <cell r="Q34">
            <v>62.3</v>
          </cell>
          <cell r="R34">
            <v>58.5</v>
          </cell>
          <cell r="S34">
            <v>60.6</v>
          </cell>
          <cell r="T34">
            <v>65.099999999999994</v>
          </cell>
          <cell r="U34">
            <v>66.8</v>
          </cell>
          <cell r="V34">
            <v>53.1</v>
          </cell>
          <cell r="W34">
            <v>54.7</v>
          </cell>
          <cell r="X34">
            <v>56.9</v>
          </cell>
          <cell r="Y34">
            <v>57.6</v>
          </cell>
          <cell r="Z34">
            <v>277380</v>
          </cell>
          <cell r="AA34">
            <v>270910</v>
          </cell>
          <cell r="AB34">
            <v>548290</v>
          </cell>
        </row>
        <row r="35">
          <cell r="A35" t="str">
            <v>Local authority maintained mainstream schools10</v>
          </cell>
          <cell r="B35">
            <v>51.4</v>
          </cell>
          <cell r="C35">
            <v>53.2</v>
          </cell>
          <cell r="D35">
            <v>57.5</v>
          </cell>
          <cell r="E35">
            <v>59.3</v>
          </cell>
          <cell r="F35">
            <v>46.1</v>
          </cell>
          <cell r="G35">
            <v>47.6</v>
          </cell>
          <cell r="H35">
            <v>49.8</v>
          </cell>
          <cell r="I35">
            <v>50.6</v>
          </cell>
          <cell r="J35">
            <v>62.8</v>
          </cell>
          <cell r="K35">
            <v>64.7</v>
          </cell>
          <cell r="L35">
            <v>69.2</v>
          </cell>
          <cell r="M35">
            <v>70.8</v>
          </cell>
          <cell r="N35">
            <v>56.7</v>
          </cell>
          <cell r="O35">
            <v>58</v>
          </cell>
          <cell r="P35">
            <v>59.8</v>
          </cell>
          <cell r="Q35">
            <v>60.4</v>
          </cell>
          <cell r="R35">
            <v>57</v>
          </cell>
          <cell r="S35">
            <v>58.9</v>
          </cell>
          <cell r="T35">
            <v>63.3</v>
          </cell>
          <cell r="U35">
            <v>65</v>
          </cell>
          <cell r="V35">
            <v>51.4</v>
          </cell>
          <cell r="W35">
            <v>52.7</v>
          </cell>
          <cell r="X35">
            <v>54.7</v>
          </cell>
          <cell r="Y35">
            <v>55.4</v>
          </cell>
          <cell r="Z35">
            <v>122538</v>
          </cell>
          <cell r="AA35">
            <v>120045</v>
          </cell>
          <cell r="AB35">
            <v>242583</v>
          </cell>
        </row>
        <row r="36">
          <cell r="A36" t="str">
            <v>Academies and free schools11</v>
          </cell>
          <cell r="B36">
            <v>54.7</v>
          </cell>
          <cell r="C36">
            <v>56.8</v>
          </cell>
          <cell r="D36">
            <v>61.3</v>
          </cell>
          <cell r="E36">
            <v>63.1</v>
          </cell>
          <cell r="F36">
            <v>49.6</v>
          </cell>
          <cell r="G36">
            <v>51.4</v>
          </cell>
          <cell r="H36">
            <v>54</v>
          </cell>
          <cell r="I36">
            <v>54.8</v>
          </cell>
          <cell r="J36">
            <v>64.8</v>
          </cell>
          <cell r="K36">
            <v>67.3</v>
          </cell>
          <cell r="L36">
            <v>71.8</v>
          </cell>
          <cell r="M36">
            <v>73.3</v>
          </cell>
          <cell r="N36">
            <v>59.5</v>
          </cell>
          <cell r="O36">
            <v>61.2</v>
          </cell>
          <cell r="P36">
            <v>63.3</v>
          </cell>
          <cell r="Q36">
            <v>63.9</v>
          </cell>
          <cell r="R36">
            <v>59.7</v>
          </cell>
          <cell r="S36">
            <v>62</v>
          </cell>
          <cell r="T36">
            <v>66.5</v>
          </cell>
          <cell r="U36">
            <v>68.099999999999994</v>
          </cell>
          <cell r="V36">
            <v>54.5</v>
          </cell>
          <cell r="W36">
            <v>56.2</v>
          </cell>
          <cell r="X36">
            <v>58.5</v>
          </cell>
          <cell r="Y36">
            <v>59.3</v>
          </cell>
          <cell r="Z36">
            <v>154588</v>
          </cell>
          <cell r="AA36">
            <v>150571</v>
          </cell>
          <cell r="AB36">
            <v>305159</v>
          </cell>
        </row>
        <row r="37">
          <cell r="A37" t="str">
            <v>Sponsored academies11</v>
          </cell>
          <cell r="B37">
            <v>35.5</v>
          </cell>
          <cell r="C37">
            <v>38.799999999999997</v>
          </cell>
          <cell r="D37">
            <v>46.1</v>
          </cell>
          <cell r="E37">
            <v>48.4</v>
          </cell>
          <cell r="F37">
            <v>32.5</v>
          </cell>
          <cell r="G37">
            <v>35.4</v>
          </cell>
          <cell r="H37">
            <v>40.299999999999997</v>
          </cell>
          <cell r="I37">
            <v>41.6</v>
          </cell>
          <cell r="J37">
            <v>44.9</v>
          </cell>
          <cell r="K37">
            <v>48.8</v>
          </cell>
          <cell r="L37">
            <v>56.7</v>
          </cell>
          <cell r="M37">
            <v>58.8</v>
          </cell>
          <cell r="N37">
            <v>41</v>
          </cell>
          <cell r="O37">
            <v>44</v>
          </cell>
          <cell r="P37">
            <v>48.2</v>
          </cell>
          <cell r="Q37">
            <v>49.3</v>
          </cell>
          <cell r="R37">
            <v>40</v>
          </cell>
          <cell r="S37">
            <v>43.6</v>
          </cell>
          <cell r="T37">
            <v>51.2</v>
          </cell>
          <cell r="U37">
            <v>53.4</v>
          </cell>
          <cell r="V37">
            <v>36.6</v>
          </cell>
          <cell r="W37">
            <v>39.6</v>
          </cell>
          <cell r="X37">
            <v>44.1</v>
          </cell>
          <cell r="Y37">
            <v>45.3</v>
          </cell>
          <cell r="Z37">
            <v>36614</v>
          </cell>
          <cell r="AA37">
            <v>34224</v>
          </cell>
          <cell r="AB37">
            <v>70838</v>
          </cell>
        </row>
        <row r="38">
          <cell r="A38" t="str">
            <v>Converter academies11</v>
          </cell>
          <cell r="B38">
            <v>60.8</v>
          </cell>
          <cell r="C38">
            <v>62.6</v>
          </cell>
          <cell r="D38">
            <v>66.2</v>
          </cell>
          <cell r="E38">
            <v>67.8</v>
          </cell>
          <cell r="F38">
            <v>55.1</v>
          </cell>
          <cell r="G38">
            <v>56.5</v>
          </cell>
          <cell r="H38">
            <v>58.3</v>
          </cell>
          <cell r="I38">
            <v>59.1</v>
          </cell>
          <cell r="J38">
            <v>70.8</v>
          </cell>
          <cell r="K38">
            <v>72.8</v>
          </cell>
          <cell r="L38">
            <v>76.400000000000006</v>
          </cell>
          <cell r="M38">
            <v>77.7</v>
          </cell>
          <cell r="N38">
            <v>65.099999999999994</v>
          </cell>
          <cell r="O38">
            <v>66.400000000000006</v>
          </cell>
          <cell r="P38">
            <v>67.8</v>
          </cell>
          <cell r="Q38">
            <v>68.3</v>
          </cell>
          <cell r="R38">
            <v>65.8</v>
          </cell>
          <cell r="S38">
            <v>67.7</v>
          </cell>
          <cell r="T38">
            <v>71.2</v>
          </cell>
          <cell r="U38">
            <v>72.7</v>
          </cell>
          <cell r="V38">
            <v>60.1</v>
          </cell>
          <cell r="W38">
            <v>61.4</v>
          </cell>
          <cell r="X38">
            <v>63</v>
          </cell>
          <cell r="Y38">
            <v>63.6</v>
          </cell>
          <cell r="Z38">
            <v>117087</v>
          </cell>
          <cell r="AA38">
            <v>115850</v>
          </cell>
          <cell r="AB38">
            <v>232937</v>
          </cell>
        </row>
        <row r="39">
          <cell r="A39" t="str">
            <v>Free schools</v>
          </cell>
          <cell r="B39">
            <v>63.4</v>
          </cell>
          <cell r="C39">
            <v>65.8</v>
          </cell>
          <cell r="D39">
            <v>66.400000000000006</v>
          </cell>
          <cell r="E39">
            <v>66.900000000000006</v>
          </cell>
          <cell r="F39">
            <v>55.1</v>
          </cell>
          <cell r="G39">
            <v>56.5</v>
          </cell>
          <cell r="H39">
            <v>56.7</v>
          </cell>
          <cell r="I39">
            <v>57</v>
          </cell>
          <cell r="J39">
            <v>69.099999999999994</v>
          </cell>
          <cell r="K39">
            <v>72.3</v>
          </cell>
          <cell r="L39">
            <v>72.8</v>
          </cell>
          <cell r="M39">
            <v>73.8</v>
          </cell>
          <cell r="N39">
            <v>60.2</v>
          </cell>
          <cell r="O39">
            <v>61.8</v>
          </cell>
          <cell r="P39">
            <v>61.8</v>
          </cell>
          <cell r="Q39">
            <v>61.8</v>
          </cell>
          <cell r="R39">
            <v>65.3</v>
          </cell>
          <cell r="S39">
            <v>68.099999999999994</v>
          </cell>
          <cell r="T39">
            <v>68.599999999999994</v>
          </cell>
          <cell r="U39">
            <v>69.3</v>
          </cell>
          <cell r="V39">
            <v>56.9</v>
          </cell>
          <cell r="W39">
            <v>58.3</v>
          </cell>
          <cell r="X39">
            <v>58.5</v>
          </cell>
          <cell r="Y39">
            <v>58.7</v>
          </cell>
          <cell r="Z39">
            <v>363</v>
          </cell>
          <cell r="AA39">
            <v>191</v>
          </cell>
          <cell r="AB39">
            <v>554</v>
          </cell>
        </row>
        <row r="40">
          <cell r="A40" t="str">
            <v>University technical colleges (UTCs)</v>
          </cell>
          <cell r="B40">
            <v>45.6</v>
          </cell>
          <cell r="C40">
            <v>46.9</v>
          </cell>
          <cell r="D40">
            <v>47.8</v>
          </cell>
          <cell r="E40">
            <v>58.8</v>
          </cell>
          <cell r="F40">
            <v>43.8</v>
          </cell>
          <cell r="G40">
            <v>44.2</v>
          </cell>
          <cell r="H40">
            <v>44.7</v>
          </cell>
          <cell r="I40">
            <v>50.9</v>
          </cell>
          <cell r="J40">
            <v>37.5</v>
          </cell>
          <cell r="K40">
            <v>37.5</v>
          </cell>
          <cell r="L40">
            <v>37.5</v>
          </cell>
          <cell r="M40">
            <v>39.1</v>
          </cell>
          <cell r="N40">
            <v>37.5</v>
          </cell>
          <cell r="O40">
            <v>37.5</v>
          </cell>
          <cell r="P40">
            <v>37.5</v>
          </cell>
          <cell r="Q40">
            <v>39.1</v>
          </cell>
          <cell r="R40">
            <v>43.8</v>
          </cell>
          <cell r="S40">
            <v>44.8</v>
          </cell>
          <cell r="T40">
            <v>45.5</v>
          </cell>
          <cell r="U40">
            <v>54.5</v>
          </cell>
          <cell r="V40">
            <v>42.4</v>
          </cell>
          <cell r="W40">
            <v>42.8</v>
          </cell>
          <cell r="X40">
            <v>43.1</v>
          </cell>
          <cell r="Y40">
            <v>48.3</v>
          </cell>
          <cell r="Z40">
            <v>226</v>
          </cell>
          <cell r="AA40">
            <v>64</v>
          </cell>
          <cell r="AB40">
            <v>290</v>
          </cell>
        </row>
        <row r="41">
          <cell r="A41" t="str">
            <v>Studio schools</v>
          </cell>
          <cell r="B41">
            <v>14.1</v>
          </cell>
          <cell r="C41">
            <v>14.4</v>
          </cell>
          <cell r="D41">
            <v>19.5</v>
          </cell>
          <cell r="E41">
            <v>21.1</v>
          </cell>
          <cell r="F41">
            <v>12.1</v>
          </cell>
          <cell r="G41">
            <v>12.4</v>
          </cell>
          <cell r="H41">
            <v>14.8</v>
          </cell>
          <cell r="I41">
            <v>15.8</v>
          </cell>
          <cell r="J41">
            <v>19.399999999999999</v>
          </cell>
          <cell r="K41">
            <v>20.7</v>
          </cell>
          <cell r="L41">
            <v>27.3</v>
          </cell>
          <cell r="M41">
            <v>28.5</v>
          </cell>
          <cell r="N41">
            <v>18.600000000000001</v>
          </cell>
          <cell r="O41">
            <v>19.8</v>
          </cell>
          <cell r="P41">
            <v>24</v>
          </cell>
          <cell r="Q41">
            <v>25.2</v>
          </cell>
          <cell r="R41">
            <v>16.5</v>
          </cell>
          <cell r="S41">
            <v>17.2</v>
          </cell>
          <cell r="T41">
            <v>23</v>
          </cell>
          <cell r="U41">
            <v>24.4</v>
          </cell>
          <cell r="V41">
            <v>15</v>
          </cell>
          <cell r="W41">
            <v>15.7</v>
          </cell>
          <cell r="X41">
            <v>18.899999999999999</v>
          </cell>
          <cell r="Y41">
            <v>20</v>
          </cell>
          <cell r="Z41">
            <v>298</v>
          </cell>
          <cell r="AA41">
            <v>242</v>
          </cell>
          <cell r="AB41">
            <v>540</v>
          </cell>
        </row>
        <row r="42">
          <cell r="A42" t="str">
            <v>All state-funded special schools12</v>
          </cell>
          <cell r="B42">
            <v>0.4</v>
          </cell>
          <cell r="C42">
            <v>0.5</v>
          </cell>
          <cell r="D42">
            <v>0.5</v>
          </cell>
          <cell r="E42">
            <v>0.6</v>
          </cell>
          <cell r="F42">
            <v>0.3</v>
          </cell>
          <cell r="G42">
            <v>0.4</v>
          </cell>
          <cell r="H42">
            <v>0.4</v>
          </cell>
          <cell r="I42">
            <v>0.4</v>
          </cell>
          <cell r="J42">
            <v>0.2</v>
          </cell>
          <cell r="K42">
            <v>0.2</v>
          </cell>
          <cell r="L42">
            <v>0.2</v>
          </cell>
          <cell r="M42">
            <v>0.3</v>
          </cell>
          <cell r="N42">
            <v>0.1</v>
          </cell>
          <cell r="O42">
            <v>0.1</v>
          </cell>
          <cell r="P42">
            <v>0.1</v>
          </cell>
          <cell r="Q42">
            <v>0.1</v>
          </cell>
          <cell r="R42">
            <v>0.4</v>
          </cell>
          <cell r="S42">
            <v>0.4</v>
          </cell>
          <cell r="T42">
            <v>0.4</v>
          </cell>
          <cell r="U42">
            <v>0.5</v>
          </cell>
          <cell r="V42">
            <v>0.3</v>
          </cell>
          <cell r="W42">
            <v>0.3</v>
          </cell>
          <cell r="X42">
            <v>0.3</v>
          </cell>
          <cell r="Y42">
            <v>0.3</v>
          </cell>
          <cell r="Z42">
            <v>7374</v>
          </cell>
          <cell r="AA42">
            <v>2780</v>
          </cell>
          <cell r="AB42">
            <v>10154</v>
          </cell>
        </row>
        <row r="43">
          <cell r="A43" t="str">
            <v>All state-funded schools13</v>
          </cell>
          <cell r="B43">
            <v>51.9</v>
          </cell>
          <cell r="C43">
            <v>53.8</v>
          </cell>
          <cell r="D43">
            <v>58.1</v>
          </cell>
          <cell r="E43">
            <v>59.9</v>
          </cell>
          <cell r="F43">
            <v>46.9</v>
          </cell>
          <cell r="G43">
            <v>48.4</v>
          </cell>
          <cell r="H43">
            <v>50.8</v>
          </cell>
          <cell r="I43">
            <v>51.6</v>
          </cell>
          <cell r="J43">
            <v>63.3</v>
          </cell>
          <cell r="K43">
            <v>65.5</v>
          </cell>
          <cell r="L43">
            <v>70</v>
          </cell>
          <cell r="M43">
            <v>71.400000000000006</v>
          </cell>
          <cell r="N43">
            <v>57.7</v>
          </cell>
          <cell r="O43">
            <v>59.2</v>
          </cell>
          <cell r="P43">
            <v>61.1</v>
          </cell>
          <cell r="Q43">
            <v>61.7</v>
          </cell>
          <cell r="R43">
            <v>57.5</v>
          </cell>
          <cell r="S43">
            <v>59.5</v>
          </cell>
          <cell r="T43">
            <v>63.9</v>
          </cell>
          <cell r="U43">
            <v>65.5</v>
          </cell>
          <cell r="V43">
            <v>52.2</v>
          </cell>
          <cell r="W43">
            <v>53.7</v>
          </cell>
          <cell r="X43">
            <v>55.9</v>
          </cell>
          <cell r="Y43">
            <v>56.6</v>
          </cell>
          <cell r="Z43">
            <v>284754</v>
          </cell>
          <cell r="AA43">
            <v>273690</v>
          </cell>
          <cell r="AB43">
            <v>558444</v>
          </cell>
        </row>
        <row r="44">
          <cell r="A44" t="str">
            <v>Hospital schools and alternative provision including academy and free school alternative provision and pupil referral units</v>
          </cell>
          <cell r="B44">
            <v>1</v>
          </cell>
          <cell r="C44">
            <v>1.1000000000000001</v>
          </cell>
          <cell r="D44">
            <v>1.4</v>
          </cell>
          <cell r="E44">
            <v>1.6</v>
          </cell>
          <cell r="F44">
            <v>0.7</v>
          </cell>
          <cell r="G44">
            <v>0.7</v>
          </cell>
          <cell r="H44">
            <v>0.9</v>
          </cell>
          <cell r="I44">
            <v>0.9</v>
          </cell>
          <cell r="J44">
            <v>2</v>
          </cell>
          <cell r="K44">
            <v>2.4</v>
          </cell>
          <cell r="L44">
            <v>2.7</v>
          </cell>
          <cell r="M44">
            <v>3</v>
          </cell>
          <cell r="N44">
            <v>1.5</v>
          </cell>
          <cell r="O44">
            <v>1.8</v>
          </cell>
          <cell r="P44">
            <v>2</v>
          </cell>
          <cell r="Q44">
            <v>2</v>
          </cell>
          <cell r="R44">
            <v>1.4</v>
          </cell>
          <cell r="S44">
            <v>1.6</v>
          </cell>
          <cell r="T44">
            <v>1.9</v>
          </cell>
          <cell r="U44">
            <v>2.1</v>
          </cell>
          <cell r="V44">
            <v>1</v>
          </cell>
          <cell r="W44">
            <v>1.1000000000000001</v>
          </cell>
          <cell r="X44">
            <v>1.3</v>
          </cell>
          <cell r="Y44">
            <v>1.3</v>
          </cell>
          <cell r="Z44">
            <v>5910</v>
          </cell>
          <cell r="AA44">
            <v>3225</v>
          </cell>
          <cell r="AB44">
            <v>9135</v>
          </cell>
        </row>
        <row r="45">
          <cell r="A45" t="str">
            <v>All state-funded schools, hospital schools and alternative provision including academy and free school alternative provision and pupil referral units</v>
          </cell>
          <cell r="B45">
            <v>50.8</v>
          </cell>
          <cell r="C45">
            <v>52.8</v>
          </cell>
          <cell r="D45">
            <v>57</v>
          </cell>
          <cell r="E45">
            <v>58.7</v>
          </cell>
          <cell r="F45">
            <v>45.9</v>
          </cell>
          <cell r="G45">
            <v>47.5</v>
          </cell>
          <cell r="H45">
            <v>49.8</v>
          </cell>
          <cell r="I45">
            <v>50.6</v>
          </cell>
          <cell r="J45">
            <v>62.6</v>
          </cell>
          <cell r="K45">
            <v>64.7</v>
          </cell>
          <cell r="L45">
            <v>69.2</v>
          </cell>
          <cell r="M45">
            <v>70.599999999999994</v>
          </cell>
          <cell r="N45">
            <v>57.1</v>
          </cell>
          <cell r="O45">
            <v>58.5</v>
          </cell>
          <cell r="P45">
            <v>60.4</v>
          </cell>
          <cell r="Q45">
            <v>61</v>
          </cell>
          <cell r="R45">
            <v>56.6</v>
          </cell>
          <cell r="S45">
            <v>58.6</v>
          </cell>
          <cell r="T45">
            <v>62.9</v>
          </cell>
          <cell r="U45">
            <v>64.5</v>
          </cell>
          <cell r="V45">
            <v>51.4</v>
          </cell>
          <cell r="W45">
            <v>52.9</v>
          </cell>
          <cell r="X45">
            <v>55</v>
          </cell>
          <cell r="Y45">
            <v>55.7</v>
          </cell>
          <cell r="Z45">
            <v>290664</v>
          </cell>
          <cell r="AA45">
            <v>276915</v>
          </cell>
          <cell r="AB45">
            <v>567579</v>
          </cell>
        </row>
        <row r="46">
          <cell r="A46" t="str">
            <v>Non-maintained special schools</v>
          </cell>
          <cell r="B46">
            <v>3.3</v>
          </cell>
          <cell r="C46">
            <v>3.7</v>
          </cell>
          <cell r="D46">
            <v>3.7</v>
          </cell>
          <cell r="E46">
            <v>4.2</v>
          </cell>
          <cell r="F46">
            <v>2.2999999999999998</v>
          </cell>
          <cell r="G46">
            <v>2.8</v>
          </cell>
          <cell r="H46">
            <v>2.8</v>
          </cell>
          <cell r="I46">
            <v>2.8</v>
          </cell>
          <cell r="J46">
            <v>2.1</v>
          </cell>
          <cell r="K46">
            <v>2.1</v>
          </cell>
          <cell r="L46">
            <v>2.1</v>
          </cell>
          <cell r="M46">
            <v>2.1</v>
          </cell>
          <cell r="N46">
            <v>2.1</v>
          </cell>
          <cell r="O46">
            <v>2.1</v>
          </cell>
          <cell r="P46">
            <v>2.1</v>
          </cell>
          <cell r="Q46">
            <v>2.1</v>
          </cell>
          <cell r="R46">
            <v>3</v>
          </cell>
          <cell r="S46">
            <v>3.3</v>
          </cell>
          <cell r="T46">
            <v>3.3</v>
          </cell>
          <cell r="U46">
            <v>3.7</v>
          </cell>
          <cell r="V46">
            <v>2.2999999999999998</v>
          </cell>
          <cell r="W46">
            <v>2.6</v>
          </cell>
          <cell r="X46">
            <v>2.6</v>
          </cell>
          <cell r="Y46">
            <v>2.6</v>
          </cell>
          <cell r="Z46">
            <v>428</v>
          </cell>
          <cell r="AA46">
            <v>143</v>
          </cell>
          <cell r="AB46">
            <v>571</v>
          </cell>
        </row>
        <row r="47">
          <cell r="A47" t="str">
            <v>Independent schools</v>
          </cell>
          <cell r="B47">
            <v>41.8</v>
          </cell>
          <cell r="C47">
            <v>46.9</v>
          </cell>
          <cell r="D47">
            <v>47</v>
          </cell>
          <cell r="E47">
            <v>50.6</v>
          </cell>
          <cell r="F47">
            <v>23.1</v>
          </cell>
          <cell r="G47">
            <v>23.4</v>
          </cell>
          <cell r="H47">
            <v>23.5</v>
          </cell>
          <cell r="I47">
            <v>23.7</v>
          </cell>
          <cell r="J47">
            <v>61.3</v>
          </cell>
          <cell r="K47">
            <v>64.5</v>
          </cell>
          <cell r="L47">
            <v>64.599999999999994</v>
          </cell>
          <cell r="M47">
            <v>67.3</v>
          </cell>
          <cell r="N47">
            <v>34.6</v>
          </cell>
          <cell r="O47">
            <v>35</v>
          </cell>
          <cell r="P47">
            <v>35</v>
          </cell>
          <cell r="Q47">
            <v>35.5</v>
          </cell>
          <cell r="R47">
            <v>51.4</v>
          </cell>
          <cell r="S47">
            <v>55.6</v>
          </cell>
          <cell r="T47">
            <v>55.7</v>
          </cell>
          <cell r="U47">
            <v>58.8</v>
          </cell>
          <cell r="V47">
            <v>28.7</v>
          </cell>
          <cell r="W47">
            <v>29.1</v>
          </cell>
          <cell r="X47">
            <v>29.1</v>
          </cell>
          <cell r="Y47">
            <v>29.5</v>
          </cell>
          <cell r="Z47">
            <v>24401</v>
          </cell>
          <cell r="AA47">
            <v>23661</v>
          </cell>
          <cell r="AB47">
            <v>48062</v>
          </cell>
        </row>
        <row r="48">
          <cell r="A48" t="str">
            <v>Independent special schools</v>
          </cell>
          <cell r="B48">
            <v>3.2</v>
          </cell>
          <cell r="C48">
            <v>4</v>
          </cell>
          <cell r="D48">
            <v>4.2</v>
          </cell>
          <cell r="E48">
            <v>4.4000000000000004</v>
          </cell>
          <cell r="F48">
            <v>1.5</v>
          </cell>
          <cell r="G48">
            <v>1.5</v>
          </cell>
          <cell r="H48">
            <v>1.7</v>
          </cell>
          <cell r="I48">
            <v>1.9</v>
          </cell>
          <cell r="J48">
            <v>2.9</v>
          </cell>
          <cell r="K48">
            <v>2.9</v>
          </cell>
          <cell r="L48">
            <v>2.9</v>
          </cell>
          <cell r="M48">
            <v>2.9</v>
          </cell>
          <cell r="N48">
            <v>2.4</v>
          </cell>
          <cell r="O48">
            <v>2.4</v>
          </cell>
          <cell r="P48">
            <v>2.4</v>
          </cell>
          <cell r="Q48">
            <v>2.4</v>
          </cell>
          <cell r="R48">
            <v>3.1</v>
          </cell>
          <cell r="S48">
            <v>3.7</v>
          </cell>
          <cell r="T48">
            <v>3.9</v>
          </cell>
          <cell r="U48">
            <v>4.0999999999999996</v>
          </cell>
          <cell r="V48">
            <v>1.7</v>
          </cell>
          <cell r="W48">
            <v>1.7</v>
          </cell>
          <cell r="X48">
            <v>1.9</v>
          </cell>
          <cell r="Y48">
            <v>2</v>
          </cell>
          <cell r="Z48">
            <v>1822</v>
          </cell>
          <cell r="AA48">
            <v>551</v>
          </cell>
          <cell r="AB48">
            <v>2373</v>
          </cell>
        </row>
        <row r="49">
          <cell r="A49" t="str">
            <v>All independent schools14</v>
          </cell>
          <cell r="B49">
            <v>38.6</v>
          </cell>
          <cell r="C49">
            <v>43.3</v>
          </cell>
          <cell r="D49">
            <v>43.4</v>
          </cell>
          <cell r="E49">
            <v>46.7</v>
          </cell>
          <cell r="F49">
            <v>21.3</v>
          </cell>
          <cell r="G49">
            <v>21.6</v>
          </cell>
          <cell r="H49">
            <v>21.6</v>
          </cell>
          <cell r="I49">
            <v>21.8</v>
          </cell>
          <cell r="J49">
            <v>59.6</v>
          </cell>
          <cell r="K49">
            <v>62.7</v>
          </cell>
          <cell r="L49">
            <v>62.8</v>
          </cell>
          <cell r="M49">
            <v>65.5</v>
          </cell>
          <cell r="N49">
            <v>33.700000000000003</v>
          </cell>
          <cell r="O49">
            <v>34.1</v>
          </cell>
          <cell r="P49">
            <v>34.1</v>
          </cell>
          <cell r="Q49">
            <v>34.6</v>
          </cell>
          <cell r="R49">
            <v>48.6</v>
          </cell>
          <cell r="S49">
            <v>52.6</v>
          </cell>
          <cell r="T49">
            <v>52.7</v>
          </cell>
          <cell r="U49">
            <v>55.7</v>
          </cell>
          <cell r="V49">
            <v>27.2</v>
          </cell>
          <cell r="W49">
            <v>27.5</v>
          </cell>
          <cell r="X49">
            <v>27.6</v>
          </cell>
          <cell r="Y49">
            <v>27.9</v>
          </cell>
          <cell r="Z49">
            <v>26651</v>
          </cell>
          <cell r="AA49">
            <v>24355</v>
          </cell>
          <cell r="AB49">
            <v>51006</v>
          </cell>
        </row>
        <row r="50">
          <cell r="A50" t="str">
            <v>All special schools</v>
          </cell>
          <cell r="B50">
            <v>1.1000000000000001</v>
          </cell>
          <cell r="C50">
            <v>1.3</v>
          </cell>
          <cell r="D50">
            <v>1.4</v>
          </cell>
          <cell r="E50">
            <v>1.5</v>
          </cell>
          <cell r="F50">
            <v>0.7</v>
          </cell>
          <cell r="G50">
            <v>0.7</v>
          </cell>
          <cell r="H50">
            <v>0.7</v>
          </cell>
          <cell r="I50">
            <v>0.8</v>
          </cell>
          <cell r="J50">
            <v>0.7</v>
          </cell>
          <cell r="K50">
            <v>0.7</v>
          </cell>
          <cell r="L50">
            <v>0.7</v>
          </cell>
          <cell r="M50">
            <v>0.7</v>
          </cell>
          <cell r="N50">
            <v>0.5</v>
          </cell>
          <cell r="O50">
            <v>0.5</v>
          </cell>
          <cell r="P50">
            <v>0.5</v>
          </cell>
          <cell r="Q50">
            <v>0.5</v>
          </cell>
          <cell r="R50">
            <v>1</v>
          </cell>
          <cell r="S50">
            <v>1.1000000000000001</v>
          </cell>
          <cell r="T50">
            <v>1.2</v>
          </cell>
          <cell r="U50">
            <v>1.3</v>
          </cell>
          <cell r="V50">
            <v>0.6</v>
          </cell>
          <cell r="W50">
            <v>0.7</v>
          </cell>
          <cell r="X50">
            <v>0.7</v>
          </cell>
          <cell r="Y50">
            <v>0.7</v>
          </cell>
          <cell r="Z50">
            <v>9624</v>
          </cell>
          <cell r="AA50">
            <v>3474</v>
          </cell>
          <cell r="AB50">
            <v>13098</v>
          </cell>
        </row>
        <row r="51">
          <cell r="A51" t="str">
            <v>All schools</v>
          </cell>
          <cell r="B51">
            <v>49.8</v>
          </cell>
          <cell r="C51">
            <v>52</v>
          </cell>
          <cell r="D51">
            <v>55.8</v>
          </cell>
          <cell r="E51">
            <v>57.7</v>
          </cell>
          <cell r="F51">
            <v>43.9</v>
          </cell>
          <cell r="G51">
            <v>45.3</v>
          </cell>
          <cell r="H51">
            <v>47.4</v>
          </cell>
          <cell r="I51">
            <v>48.2</v>
          </cell>
          <cell r="J51">
            <v>62.3</v>
          </cell>
          <cell r="K51">
            <v>64.599999999999994</v>
          </cell>
          <cell r="L51">
            <v>68.7</v>
          </cell>
          <cell r="M51">
            <v>70.2</v>
          </cell>
          <cell r="N51">
            <v>55.2</v>
          </cell>
          <cell r="O51">
            <v>56.5</v>
          </cell>
          <cell r="P51">
            <v>58.3</v>
          </cell>
          <cell r="Q51">
            <v>58.9</v>
          </cell>
          <cell r="R51">
            <v>55.9</v>
          </cell>
          <cell r="S51">
            <v>58.1</v>
          </cell>
          <cell r="T51">
            <v>62.1</v>
          </cell>
          <cell r="U51">
            <v>63.8</v>
          </cell>
          <cell r="V51">
            <v>49.4</v>
          </cell>
          <cell r="W51">
            <v>50.8</v>
          </cell>
          <cell r="X51">
            <v>52.7</v>
          </cell>
          <cell r="Y51">
            <v>53.4</v>
          </cell>
          <cell r="Z51">
            <v>317315</v>
          </cell>
          <cell r="AA51">
            <v>301270</v>
          </cell>
          <cell r="AB51">
            <v>618585</v>
          </cell>
        </row>
        <row r="52">
          <cell r="A52" t="str">
            <v>Comprehensive schools</v>
          </cell>
          <cell r="B52">
            <v>51.8</v>
          </cell>
          <cell r="C52">
            <v>53.7</v>
          </cell>
          <cell r="D52">
            <v>58.2</v>
          </cell>
          <cell r="E52">
            <v>60.1</v>
          </cell>
          <cell r="F52">
            <v>46.5</v>
          </cell>
          <cell r="G52">
            <v>48</v>
          </cell>
          <cell r="H52">
            <v>50.5</v>
          </cell>
          <cell r="I52">
            <v>51.4</v>
          </cell>
          <cell r="J52">
            <v>62.8</v>
          </cell>
          <cell r="K52">
            <v>65</v>
          </cell>
          <cell r="L52">
            <v>69.7</v>
          </cell>
          <cell r="M52">
            <v>71.2</v>
          </cell>
          <cell r="N52">
            <v>57</v>
          </cell>
          <cell r="O52">
            <v>58.4</v>
          </cell>
          <cell r="P52">
            <v>60.5</v>
          </cell>
          <cell r="Q52">
            <v>61.1</v>
          </cell>
          <cell r="R52">
            <v>57.2</v>
          </cell>
          <cell r="S52">
            <v>59.3</v>
          </cell>
          <cell r="T52">
            <v>63.9</v>
          </cell>
          <cell r="U52">
            <v>65.599999999999994</v>
          </cell>
          <cell r="V52">
            <v>51.7</v>
          </cell>
          <cell r="W52">
            <v>53.2</v>
          </cell>
          <cell r="X52">
            <v>55.4</v>
          </cell>
          <cell r="Y52">
            <v>56.2</v>
          </cell>
          <cell r="Z52">
            <v>256072</v>
          </cell>
          <cell r="AA52">
            <v>249474</v>
          </cell>
          <cell r="AB52">
            <v>505546</v>
          </cell>
        </row>
        <row r="53">
          <cell r="A53" t="str">
            <v>Selective schools</v>
          </cell>
          <cell r="B53">
            <v>94.3</v>
          </cell>
          <cell r="C53">
            <v>98.3</v>
          </cell>
          <cell r="D53">
            <v>98.3</v>
          </cell>
          <cell r="E53">
            <v>98.5</v>
          </cell>
          <cell r="F53">
            <v>91.9</v>
          </cell>
          <cell r="G53">
            <v>95.7</v>
          </cell>
          <cell r="H53">
            <v>95.7</v>
          </cell>
          <cell r="I53">
            <v>95.9</v>
          </cell>
          <cell r="J53">
            <v>97.6</v>
          </cell>
          <cell r="K53">
            <v>99.1</v>
          </cell>
          <cell r="L53">
            <v>99.1</v>
          </cell>
          <cell r="M53">
            <v>99.2</v>
          </cell>
          <cell r="N53">
            <v>96.1</v>
          </cell>
          <cell r="O53">
            <v>97.6</v>
          </cell>
          <cell r="P53">
            <v>97.6</v>
          </cell>
          <cell r="Q53">
            <v>97.7</v>
          </cell>
          <cell r="R53">
            <v>95.9</v>
          </cell>
          <cell r="S53">
            <v>98.7</v>
          </cell>
          <cell r="T53">
            <v>98.7</v>
          </cell>
          <cell r="U53">
            <v>98.9</v>
          </cell>
          <cell r="V53">
            <v>94</v>
          </cell>
          <cell r="W53">
            <v>96.7</v>
          </cell>
          <cell r="X53">
            <v>96.7</v>
          </cell>
          <cell r="Y53">
            <v>96.8</v>
          </cell>
          <cell r="Z53">
            <v>11411</v>
          </cell>
          <cell r="AA53">
            <v>11265</v>
          </cell>
          <cell r="AB53">
            <v>22676</v>
          </cell>
        </row>
        <row r="54">
          <cell r="A54" t="str">
            <v>Modern schools</v>
          </cell>
          <cell r="B54">
            <v>42.5</v>
          </cell>
          <cell r="C54">
            <v>45.4</v>
          </cell>
          <cell r="D54">
            <v>51.4</v>
          </cell>
          <cell r="E54">
            <v>53.5</v>
          </cell>
          <cell r="F54">
            <v>37.9</v>
          </cell>
          <cell r="G54">
            <v>40.299999999999997</v>
          </cell>
          <cell r="H54">
            <v>43.8</v>
          </cell>
          <cell r="I54">
            <v>45.1</v>
          </cell>
          <cell r="J54">
            <v>54.7</v>
          </cell>
          <cell r="K54">
            <v>57.9</v>
          </cell>
          <cell r="L54">
            <v>64</v>
          </cell>
          <cell r="M54">
            <v>66</v>
          </cell>
          <cell r="N54">
            <v>48.7</v>
          </cell>
          <cell r="O54">
            <v>50.8</v>
          </cell>
          <cell r="P54">
            <v>53.3</v>
          </cell>
          <cell r="Q54">
            <v>54.1</v>
          </cell>
          <cell r="R54">
            <v>48.7</v>
          </cell>
          <cell r="S54">
            <v>51.8</v>
          </cell>
          <cell r="T54">
            <v>57.8</v>
          </cell>
          <cell r="U54">
            <v>59.8</v>
          </cell>
          <cell r="V54">
            <v>43.4</v>
          </cell>
          <cell r="W54">
            <v>45.6</v>
          </cell>
          <cell r="X54">
            <v>48.6</v>
          </cell>
          <cell r="Y54">
            <v>49.6</v>
          </cell>
          <cell r="Z54">
            <v>9897</v>
          </cell>
          <cell r="AA54">
            <v>10171</v>
          </cell>
          <cell r="AB54">
            <v>20068</v>
          </cell>
        </row>
        <row r="55">
          <cell r="A55" t="str">
            <v>All state-funded mainstream schools4</v>
          </cell>
          <cell r="B55">
            <v>53.2</v>
          </cell>
          <cell r="C55">
            <v>55.2</v>
          </cell>
          <cell r="D55">
            <v>59.6</v>
          </cell>
          <cell r="E55">
            <v>61.5</v>
          </cell>
          <cell r="F55">
            <v>48.1</v>
          </cell>
          <cell r="G55">
            <v>49.7</v>
          </cell>
          <cell r="H55">
            <v>52.1</v>
          </cell>
          <cell r="I55">
            <v>53</v>
          </cell>
          <cell r="J55">
            <v>63.9</v>
          </cell>
          <cell r="K55">
            <v>66.099999999999994</v>
          </cell>
          <cell r="L55">
            <v>70.7</v>
          </cell>
          <cell r="M55">
            <v>72.2</v>
          </cell>
          <cell r="N55">
            <v>58.3</v>
          </cell>
          <cell r="O55">
            <v>59.8</v>
          </cell>
          <cell r="P55">
            <v>61.7</v>
          </cell>
          <cell r="Q55">
            <v>62.3</v>
          </cell>
          <cell r="R55">
            <v>58.5</v>
          </cell>
          <cell r="S55">
            <v>60.6</v>
          </cell>
          <cell r="T55">
            <v>65.099999999999994</v>
          </cell>
          <cell r="U55">
            <v>66.8</v>
          </cell>
          <cell r="V55">
            <v>53.1</v>
          </cell>
          <cell r="W55">
            <v>54.7</v>
          </cell>
          <cell r="X55">
            <v>56.9</v>
          </cell>
          <cell r="Y55">
            <v>57.6</v>
          </cell>
          <cell r="Z55">
            <v>277380</v>
          </cell>
          <cell r="AA55">
            <v>270910</v>
          </cell>
          <cell r="AB55">
            <v>548290</v>
          </cell>
        </row>
      </sheetData>
      <sheetData sheetId="31"/>
      <sheetData sheetId="32"/>
      <sheetData sheetId="33">
        <row r="47">
          <cell r="B47" t="str">
            <v>All state-funded mainstream schools3</v>
          </cell>
          <cell r="C47">
            <v>264339</v>
          </cell>
          <cell r="D47">
            <v>15.7</v>
          </cell>
          <cell r="E47">
            <v>52.3</v>
          </cell>
          <cell r="F47">
            <v>32.1</v>
          </cell>
          <cell r="G47">
            <v>5</v>
          </cell>
          <cell r="H47">
            <v>45.3</v>
          </cell>
          <cell r="I47">
            <v>90.6</v>
          </cell>
          <cell r="J47">
            <v>6.2</v>
          </cell>
          <cell r="K47">
            <v>49.9</v>
          </cell>
          <cell r="L47">
            <v>92</v>
          </cell>
          <cell r="M47">
            <v>0.4</v>
          </cell>
          <cell r="N47">
            <v>8.8000000000000007</v>
          </cell>
          <cell r="O47">
            <v>48.1</v>
          </cell>
          <cell r="P47">
            <v>49.1</v>
          </cell>
          <cell r="Q47">
            <v>64.5</v>
          </cell>
          <cell r="R47">
            <v>81.400000000000006</v>
          </cell>
          <cell r="S47">
            <v>28.7</v>
          </cell>
          <cell r="T47">
            <v>63.3</v>
          </cell>
          <cell r="U47">
            <v>83.7</v>
          </cell>
          <cell r="AB47">
            <v>258902</v>
          </cell>
          <cell r="AC47">
            <v>13.7</v>
          </cell>
          <cell r="AD47">
            <v>52.6</v>
          </cell>
          <cell r="AE47">
            <v>33.700000000000003</v>
          </cell>
          <cell r="AF47">
            <v>7.3</v>
          </cell>
          <cell r="AG47">
            <v>56.9</v>
          </cell>
          <cell r="AH47">
            <v>94.9</v>
          </cell>
          <cell r="AI47">
            <v>8.1999999999999993</v>
          </cell>
          <cell r="AJ47">
            <v>59.4</v>
          </cell>
          <cell r="AK47">
            <v>95.6</v>
          </cell>
          <cell r="AL47">
            <v>0.9</v>
          </cell>
          <cell r="AM47">
            <v>16.600000000000001</v>
          </cell>
          <cell r="AN47">
            <v>61.7</v>
          </cell>
          <cell r="AO47">
            <v>58</v>
          </cell>
          <cell r="AP47">
            <v>76.2</v>
          </cell>
          <cell r="AQ47">
            <v>89.7</v>
          </cell>
          <cell r="AR47">
            <v>28.7</v>
          </cell>
          <cell r="AS47">
            <v>67.599999999999994</v>
          </cell>
          <cell r="AT47">
            <v>85.7</v>
          </cell>
          <cell r="BA47">
            <v>523241</v>
          </cell>
          <cell r="BB47">
            <v>14.7</v>
          </cell>
          <cell r="BC47">
            <v>52.4</v>
          </cell>
          <cell r="BD47">
            <v>32.9</v>
          </cell>
          <cell r="BE47">
            <v>6</v>
          </cell>
          <cell r="BF47">
            <v>51.1</v>
          </cell>
          <cell r="BG47">
            <v>92.8</v>
          </cell>
          <cell r="BH47">
            <v>7.1</v>
          </cell>
          <cell r="BI47">
            <v>54.6</v>
          </cell>
          <cell r="BJ47">
            <v>93.8</v>
          </cell>
          <cell r="BK47">
            <v>0.6</v>
          </cell>
          <cell r="BL47">
            <v>12.7</v>
          </cell>
          <cell r="BM47">
            <v>55</v>
          </cell>
          <cell r="BN47">
            <v>53.2</v>
          </cell>
          <cell r="BO47">
            <v>70.3</v>
          </cell>
          <cell r="BP47">
            <v>85.6</v>
          </cell>
          <cell r="BQ47">
            <v>28.7</v>
          </cell>
          <cell r="BR47">
            <v>65.5</v>
          </cell>
          <cell r="BS47">
            <v>84.7</v>
          </cell>
        </row>
        <row r="48">
          <cell r="B48" t="str">
            <v>Local authority maintained mainstream schools4</v>
          </cell>
          <cell r="C48">
            <v>116900</v>
          </cell>
          <cell r="D48">
            <v>16.2</v>
          </cell>
          <cell r="E48">
            <v>53.8</v>
          </cell>
          <cell r="F48">
            <v>30</v>
          </cell>
          <cell r="G48">
            <v>4.5999999999999996</v>
          </cell>
          <cell r="H48">
            <v>44</v>
          </cell>
          <cell r="I48">
            <v>89.5</v>
          </cell>
          <cell r="J48">
            <v>5.8</v>
          </cell>
          <cell r="K48">
            <v>48.5</v>
          </cell>
          <cell r="L48">
            <v>90.9</v>
          </cell>
          <cell r="M48">
            <v>0.4</v>
          </cell>
          <cell r="N48">
            <v>8.4</v>
          </cell>
          <cell r="O48">
            <v>44.7</v>
          </cell>
          <cell r="P48">
            <v>48</v>
          </cell>
          <cell r="Q48">
            <v>63.6</v>
          </cell>
          <cell r="R48">
            <v>79.8</v>
          </cell>
          <cell r="S48">
            <v>27.5</v>
          </cell>
          <cell r="T48">
            <v>62</v>
          </cell>
          <cell r="U48">
            <v>81.599999999999994</v>
          </cell>
          <cell r="AB48">
            <v>114856</v>
          </cell>
          <cell r="AC48">
            <v>14.1</v>
          </cell>
          <cell r="AD48">
            <v>54</v>
          </cell>
          <cell r="AE48">
            <v>31.8</v>
          </cell>
          <cell r="AF48">
            <v>6.9</v>
          </cell>
          <cell r="AG48">
            <v>55.6</v>
          </cell>
          <cell r="AH48">
            <v>94.4</v>
          </cell>
          <cell r="AI48">
            <v>7.7</v>
          </cell>
          <cell r="AJ48">
            <v>58</v>
          </cell>
          <cell r="AK48">
            <v>95.2</v>
          </cell>
          <cell r="AL48">
            <v>0.9</v>
          </cell>
          <cell r="AM48">
            <v>15.8</v>
          </cell>
          <cell r="AN48">
            <v>59.4</v>
          </cell>
          <cell r="AO48">
            <v>57.2</v>
          </cell>
          <cell r="AP48">
            <v>75.400000000000006</v>
          </cell>
          <cell r="AQ48">
            <v>89.3</v>
          </cell>
          <cell r="AR48">
            <v>27.8</v>
          </cell>
          <cell r="AS48">
            <v>66.3</v>
          </cell>
          <cell r="AT48">
            <v>84</v>
          </cell>
          <cell r="BA48">
            <v>231756</v>
          </cell>
          <cell r="BB48">
            <v>15.2</v>
          </cell>
          <cell r="BC48">
            <v>53.9</v>
          </cell>
          <cell r="BD48">
            <v>30.9</v>
          </cell>
          <cell r="BE48">
            <v>5.7</v>
          </cell>
          <cell r="BF48">
            <v>49.8</v>
          </cell>
          <cell r="BG48">
            <v>92</v>
          </cell>
          <cell r="BH48">
            <v>6.7</v>
          </cell>
          <cell r="BI48">
            <v>53.2</v>
          </cell>
          <cell r="BJ48">
            <v>93.1</v>
          </cell>
          <cell r="BK48">
            <v>0.6</v>
          </cell>
          <cell r="BL48">
            <v>12.1</v>
          </cell>
          <cell r="BM48">
            <v>52.2</v>
          </cell>
          <cell r="BN48">
            <v>52.2</v>
          </cell>
          <cell r="BO48">
            <v>69.5</v>
          </cell>
          <cell r="BP48">
            <v>84.6</v>
          </cell>
          <cell r="BQ48">
            <v>27.6</v>
          </cell>
          <cell r="BR48">
            <v>64.099999999999994</v>
          </cell>
          <cell r="BS48">
            <v>82.8</v>
          </cell>
        </row>
        <row r="49">
          <cell r="B49" t="str">
            <v>Academies and free schools5</v>
          </cell>
          <cell r="C49">
            <v>147191</v>
          </cell>
          <cell r="D49">
            <v>15.2</v>
          </cell>
          <cell r="E49">
            <v>51.1</v>
          </cell>
          <cell r="F49">
            <v>33.700000000000003</v>
          </cell>
          <cell r="G49">
            <v>5.3</v>
          </cell>
          <cell r="H49">
            <v>46.3</v>
          </cell>
          <cell r="I49">
            <v>91.4</v>
          </cell>
          <cell r="J49">
            <v>6.6</v>
          </cell>
          <cell r="K49">
            <v>50.9</v>
          </cell>
          <cell r="L49">
            <v>92.8</v>
          </cell>
          <cell r="M49">
            <v>0.5</v>
          </cell>
          <cell r="N49">
            <v>9.1999999999999993</v>
          </cell>
          <cell r="O49">
            <v>50.4</v>
          </cell>
          <cell r="P49">
            <v>49.9</v>
          </cell>
          <cell r="Q49">
            <v>65.2</v>
          </cell>
          <cell r="R49">
            <v>82.6</v>
          </cell>
          <cell r="S49">
            <v>29.7</v>
          </cell>
          <cell r="T49">
            <v>64.400000000000006</v>
          </cell>
          <cell r="U49">
            <v>85.1</v>
          </cell>
          <cell r="AB49">
            <v>143766</v>
          </cell>
          <cell r="AC49">
            <v>13.3</v>
          </cell>
          <cell r="AD49">
            <v>51.5</v>
          </cell>
          <cell r="AE49">
            <v>35.1</v>
          </cell>
          <cell r="AF49">
            <v>7.6</v>
          </cell>
          <cell r="AG49">
            <v>58</v>
          </cell>
          <cell r="AH49">
            <v>95.2</v>
          </cell>
          <cell r="AI49">
            <v>8.5</v>
          </cell>
          <cell r="AJ49">
            <v>60.7</v>
          </cell>
          <cell r="AK49">
            <v>95.9</v>
          </cell>
          <cell r="AL49">
            <v>0.8</v>
          </cell>
          <cell r="AM49">
            <v>17.3</v>
          </cell>
          <cell r="AN49">
            <v>63.3</v>
          </cell>
          <cell r="AO49">
            <v>58.6</v>
          </cell>
          <cell r="AP49">
            <v>76.8</v>
          </cell>
          <cell r="AQ49">
            <v>90</v>
          </cell>
          <cell r="AR49">
            <v>29.4</v>
          </cell>
          <cell r="AS49">
            <v>68.7</v>
          </cell>
          <cell r="AT49">
            <v>86.9</v>
          </cell>
          <cell r="BA49">
            <v>290957</v>
          </cell>
          <cell r="BB49">
            <v>14.3</v>
          </cell>
          <cell r="BC49">
            <v>51.3</v>
          </cell>
          <cell r="BD49">
            <v>34.4</v>
          </cell>
          <cell r="BE49">
            <v>6.3</v>
          </cell>
          <cell r="BF49">
            <v>52.1</v>
          </cell>
          <cell r="BG49">
            <v>93.3</v>
          </cell>
          <cell r="BH49">
            <v>7.5</v>
          </cell>
          <cell r="BI49">
            <v>55.8</v>
          </cell>
          <cell r="BJ49">
            <v>94.4</v>
          </cell>
          <cell r="BK49">
            <v>0.6</v>
          </cell>
          <cell r="BL49">
            <v>13.2</v>
          </cell>
          <cell r="BM49">
            <v>56.9</v>
          </cell>
          <cell r="BN49">
            <v>53.9</v>
          </cell>
          <cell r="BO49">
            <v>71</v>
          </cell>
          <cell r="BP49">
            <v>86.3</v>
          </cell>
          <cell r="BQ49">
            <v>29.6</v>
          </cell>
          <cell r="BR49">
            <v>66.599999999999994</v>
          </cell>
          <cell r="BS49">
            <v>86</v>
          </cell>
        </row>
        <row r="50">
          <cell r="B50" t="str">
            <v>Sponsored academies5</v>
          </cell>
          <cell r="C50">
            <v>34211</v>
          </cell>
          <cell r="D50">
            <v>22.5</v>
          </cell>
          <cell r="E50">
            <v>56.4</v>
          </cell>
          <cell r="F50">
            <v>21</v>
          </cell>
          <cell r="G50">
            <v>5.9</v>
          </cell>
          <cell r="H50">
            <v>41.3</v>
          </cell>
          <cell r="I50">
            <v>85.1</v>
          </cell>
          <cell r="J50">
            <v>7.6</v>
          </cell>
          <cell r="K50">
            <v>47.8</v>
          </cell>
          <cell r="L50">
            <v>88.4</v>
          </cell>
          <cell r="M50">
            <v>0.5</v>
          </cell>
          <cell r="N50">
            <v>5.8</v>
          </cell>
          <cell r="O50">
            <v>33.9</v>
          </cell>
          <cell r="P50">
            <v>50.6</v>
          </cell>
          <cell r="Q50">
            <v>65</v>
          </cell>
          <cell r="R50">
            <v>76.400000000000006</v>
          </cell>
          <cell r="S50">
            <v>30.1</v>
          </cell>
          <cell r="T50">
            <v>58.8</v>
          </cell>
          <cell r="U50">
            <v>75.099999999999994</v>
          </cell>
          <cell r="AB50">
            <v>32092</v>
          </cell>
          <cell r="AC50">
            <v>21.3</v>
          </cell>
          <cell r="AD50">
            <v>57.4</v>
          </cell>
          <cell r="AE50">
            <v>21.3</v>
          </cell>
          <cell r="AF50">
            <v>7.9</v>
          </cell>
          <cell r="AG50">
            <v>50.6</v>
          </cell>
          <cell r="AH50">
            <v>90.6</v>
          </cell>
          <cell r="AI50">
            <v>9.1</v>
          </cell>
          <cell r="AJ50">
            <v>54.3</v>
          </cell>
          <cell r="AK50">
            <v>92.2</v>
          </cell>
          <cell r="AL50">
            <v>0.8</v>
          </cell>
          <cell r="AM50">
            <v>10.8</v>
          </cell>
          <cell r="AN50">
            <v>44.7</v>
          </cell>
          <cell r="AO50">
            <v>57.9</v>
          </cell>
          <cell r="AP50">
            <v>74.099999999999994</v>
          </cell>
          <cell r="AQ50">
            <v>84.1</v>
          </cell>
          <cell r="AR50">
            <v>29.4</v>
          </cell>
          <cell r="AS50">
            <v>62.3</v>
          </cell>
          <cell r="AT50">
            <v>77.099999999999994</v>
          </cell>
          <cell r="BA50">
            <v>66303</v>
          </cell>
          <cell r="BB50">
            <v>21.9</v>
          </cell>
          <cell r="BC50">
            <v>56.9</v>
          </cell>
          <cell r="BD50">
            <v>21.2</v>
          </cell>
          <cell r="BE50">
            <v>6.9</v>
          </cell>
          <cell r="BF50">
            <v>45.8</v>
          </cell>
          <cell r="BG50">
            <v>87.8</v>
          </cell>
          <cell r="BH50">
            <v>8.3000000000000007</v>
          </cell>
          <cell r="BI50">
            <v>51</v>
          </cell>
          <cell r="BJ50">
            <v>90.3</v>
          </cell>
          <cell r="BK50">
            <v>0.6</v>
          </cell>
          <cell r="BL50">
            <v>8.1999999999999993</v>
          </cell>
          <cell r="BM50">
            <v>39.200000000000003</v>
          </cell>
          <cell r="BN50">
            <v>54</v>
          </cell>
          <cell r="BO50">
            <v>69.400000000000006</v>
          </cell>
          <cell r="BP50">
            <v>80.2</v>
          </cell>
          <cell r="BQ50">
            <v>29.8</v>
          </cell>
          <cell r="BR50">
            <v>60.5</v>
          </cell>
          <cell r="BS50">
            <v>76.099999999999994</v>
          </cell>
        </row>
        <row r="51">
          <cell r="B51" t="str">
            <v>Converter academies5</v>
          </cell>
          <cell r="C51">
            <v>112155</v>
          </cell>
          <cell r="D51">
            <v>13</v>
          </cell>
          <cell r="E51">
            <v>49.4</v>
          </cell>
          <cell r="F51">
            <v>37.6</v>
          </cell>
          <cell r="G51">
            <v>4.9000000000000004</v>
          </cell>
          <cell r="H51">
            <v>48.2</v>
          </cell>
          <cell r="I51">
            <v>92.5</v>
          </cell>
          <cell r="J51">
            <v>6.1</v>
          </cell>
          <cell r="K51">
            <v>52.2</v>
          </cell>
          <cell r="L51">
            <v>93.5</v>
          </cell>
          <cell r="M51">
            <v>0.5</v>
          </cell>
          <cell r="N51">
            <v>10.4</v>
          </cell>
          <cell r="O51">
            <v>53.3</v>
          </cell>
          <cell r="P51">
            <v>49.7</v>
          </cell>
          <cell r="Q51">
            <v>65.400000000000006</v>
          </cell>
          <cell r="R51">
            <v>83.7</v>
          </cell>
          <cell r="S51">
            <v>29.6</v>
          </cell>
          <cell r="T51">
            <v>66.5</v>
          </cell>
          <cell r="U51">
            <v>86.9</v>
          </cell>
          <cell r="AB51">
            <v>111227</v>
          </cell>
          <cell r="AC51">
            <v>11</v>
          </cell>
          <cell r="AD51">
            <v>49.8</v>
          </cell>
          <cell r="AE51">
            <v>39.200000000000003</v>
          </cell>
          <cell r="AF51">
            <v>7.4</v>
          </cell>
          <cell r="AG51">
            <v>60.6</v>
          </cell>
          <cell r="AH51">
            <v>96</v>
          </cell>
          <cell r="AI51">
            <v>8.1999999999999993</v>
          </cell>
          <cell r="AJ51">
            <v>62.9</v>
          </cell>
          <cell r="AK51">
            <v>96.5</v>
          </cell>
          <cell r="AL51">
            <v>0.8</v>
          </cell>
          <cell r="AM51">
            <v>19.5</v>
          </cell>
          <cell r="AN51">
            <v>66.3</v>
          </cell>
          <cell r="AO51">
            <v>59.1</v>
          </cell>
          <cell r="AP51">
            <v>77.8</v>
          </cell>
          <cell r="AQ51">
            <v>91</v>
          </cell>
          <cell r="AR51">
            <v>29.5</v>
          </cell>
          <cell r="AS51">
            <v>70.900000000000006</v>
          </cell>
          <cell r="AT51">
            <v>88.5</v>
          </cell>
          <cell r="BA51">
            <v>223382</v>
          </cell>
          <cell r="BB51">
            <v>12</v>
          </cell>
          <cell r="BC51">
            <v>49.6</v>
          </cell>
          <cell r="BD51">
            <v>38.4</v>
          </cell>
          <cell r="BE51">
            <v>6.1</v>
          </cell>
          <cell r="BF51">
            <v>54.4</v>
          </cell>
          <cell r="BG51">
            <v>94.3</v>
          </cell>
          <cell r="BH51">
            <v>7.1</v>
          </cell>
          <cell r="BI51">
            <v>57.5</v>
          </cell>
          <cell r="BJ51">
            <v>95</v>
          </cell>
          <cell r="BK51">
            <v>0.6</v>
          </cell>
          <cell r="BL51">
            <v>14.9</v>
          </cell>
          <cell r="BM51">
            <v>59.9</v>
          </cell>
          <cell r="BN51">
            <v>54</v>
          </cell>
          <cell r="BO51">
            <v>71.599999999999994</v>
          </cell>
          <cell r="BP51">
            <v>87.4</v>
          </cell>
          <cell r="BQ51">
            <v>29.5</v>
          </cell>
          <cell r="BR51">
            <v>68.7</v>
          </cell>
          <cell r="BS51">
            <v>87.7</v>
          </cell>
        </row>
        <row r="52">
          <cell r="B52" t="str">
            <v>Free schools</v>
          </cell>
          <cell r="C52">
            <v>330</v>
          </cell>
          <cell r="D52">
            <v>12.1</v>
          </cell>
          <cell r="E52">
            <v>46.1</v>
          </cell>
          <cell r="F52">
            <v>41.8</v>
          </cell>
          <cell r="G52" t="str">
            <v>x</v>
          </cell>
          <cell r="H52">
            <v>44.7</v>
          </cell>
          <cell r="I52">
            <v>89.1</v>
          </cell>
          <cell r="J52" t="str">
            <v>x</v>
          </cell>
          <cell r="K52">
            <v>47.4</v>
          </cell>
          <cell r="L52">
            <v>91.3</v>
          </cell>
          <cell r="M52">
            <v>0</v>
          </cell>
          <cell r="N52">
            <v>9.9</v>
          </cell>
          <cell r="O52">
            <v>31.2</v>
          </cell>
          <cell r="P52">
            <v>35</v>
          </cell>
          <cell r="Q52">
            <v>62.5</v>
          </cell>
          <cell r="R52">
            <v>77.5</v>
          </cell>
          <cell r="S52">
            <v>17.5</v>
          </cell>
          <cell r="T52">
            <v>65.099999999999994</v>
          </cell>
          <cell r="U52">
            <v>81.900000000000006</v>
          </cell>
          <cell r="AB52">
            <v>160</v>
          </cell>
          <cell r="AC52">
            <v>13.8</v>
          </cell>
          <cell r="AD52">
            <v>50.6</v>
          </cell>
          <cell r="AE52">
            <v>35.6</v>
          </cell>
          <cell r="AF52" t="str">
            <v>x</v>
          </cell>
          <cell r="AG52">
            <v>50.6</v>
          </cell>
          <cell r="AH52">
            <v>91.2</v>
          </cell>
          <cell r="AI52" t="str">
            <v>x</v>
          </cell>
          <cell r="AJ52">
            <v>50.6</v>
          </cell>
          <cell r="AK52">
            <v>93</v>
          </cell>
          <cell r="AL52">
            <v>0</v>
          </cell>
          <cell r="AM52">
            <v>22.2</v>
          </cell>
          <cell r="AN52">
            <v>66.7</v>
          </cell>
          <cell r="AO52">
            <v>36.4</v>
          </cell>
          <cell r="AP52">
            <v>63</v>
          </cell>
          <cell r="AQ52">
            <v>87.7</v>
          </cell>
          <cell r="AR52">
            <v>45.5</v>
          </cell>
          <cell r="AS52">
            <v>64.2</v>
          </cell>
          <cell r="AT52">
            <v>89.5</v>
          </cell>
          <cell r="BA52">
            <v>490</v>
          </cell>
          <cell r="BB52">
            <v>12.7</v>
          </cell>
          <cell r="BC52">
            <v>47.6</v>
          </cell>
          <cell r="BD52">
            <v>39.799999999999997</v>
          </cell>
          <cell r="BE52" t="str">
            <v>x</v>
          </cell>
          <cell r="BF52">
            <v>46.8</v>
          </cell>
          <cell r="BG52">
            <v>89.7</v>
          </cell>
          <cell r="BH52" t="str">
            <v>x</v>
          </cell>
          <cell r="BI52">
            <v>48.5</v>
          </cell>
          <cell r="BJ52">
            <v>91.8</v>
          </cell>
          <cell r="BK52">
            <v>0</v>
          </cell>
          <cell r="BL52">
            <v>14.2</v>
          </cell>
          <cell r="BM52">
            <v>41.5</v>
          </cell>
          <cell r="BN52">
            <v>35.5</v>
          </cell>
          <cell r="BO52">
            <v>62.7</v>
          </cell>
          <cell r="BP52">
            <v>80.5</v>
          </cell>
          <cell r="BQ52">
            <v>27.4</v>
          </cell>
          <cell r="BR52">
            <v>64.8</v>
          </cell>
          <cell r="BS52">
            <v>84.1</v>
          </cell>
        </row>
        <row r="53">
          <cell r="B53" t="str">
            <v>University technical colleges (UTCs)</v>
          </cell>
          <cell r="C53">
            <v>212</v>
          </cell>
          <cell r="D53">
            <v>9.9</v>
          </cell>
          <cell r="E53">
            <v>57.1</v>
          </cell>
          <cell r="F53">
            <v>33</v>
          </cell>
          <cell r="G53" t="str">
            <v>x</v>
          </cell>
          <cell r="H53">
            <v>39.700000000000003</v>
          </cell>
          <cell r="I53">
            <v>85.7</v>
          </cell>
          <cell r="J53" t="str">
            <v>x</v>
          </cell>
          <cell r="K53">
            <v>46.3</v>
          </cell>
          <cell r="L53">
            <v>91.4</v>
          </cell>
          <cell r="M53">
            <v>0</v>
          </cell>
          <cell r="N53" t="str">
            <v>x</v>
          </cell>
          <cell r="O53" t="str">
            <v>x</v>
          </cell>
          <cell r="P53">
            <v>42.9</v>
          </cell>
          <cell r="Q53">
            <v>60.3</v>
          </cell>
          <cell r="R53">
            <v>80</v>
          </cell>
          <cell r="S53">
            <v>33.299999999999997</v>
          </cell>
          <cell r="T53">
            <v>62</v>
          </cell>
          <cell r="U53">
            <v>84.3</v>
          </cell>
          <cell r="AB53">
            <v>59</v>
          </cell>
          <cell r="AC53">
            <v>15.3</v>
          </cell>
          <cell r="AD53">
            <v>62.7</v>
          </cell>
          <cell r="AE53">
            <v>22</v>
          </cell>
          <cell r="AF53" t="str">
            <v>x</v>
          </cell>
          <cell r="AG53">
            <v>35.1</v>
          </cell>
          <cell r="AH53">
            <v>84.6</v>
          </cell>
          <cell r="AI53" t="str">
            <v>x</v>
          </cell>
          <cell r="AJ53">
            <v>43.2</v>
          </cell>
          <cell r="AK53">
            <v>84.6</v>
          </cell>
          <cell r="AL53">
            <v>0</v>
          </cell>
          <cell r="AM53" t="str">
            <v>x</v>
          </cell>
          <cell r="AN53" t="str">
            <v>x</v>
          </cell>
          <cell r="AO53">
            <v>77.8</v>
          </cell>
          <cell r="AP53">
            <v>59.5</v>
          </cell>
          <cell r="AQ53">
            <v>76.900000000000006</v>
          </cell>
          <cell r="AR53">
            <v>55.6</v>
          </cell>
          <cell r="AS53">
            <v>48.6</v>
          </cell>
          <cell r="AT53">
            <v>69.2</v>
          </cell>
          <cell r="BA53">
            <v>271</v>
          </cell>
          <cell r="BB53">
            <v>11.1</v>
          </cell>
          <cell r="BC53">
            <v>58.3</v>
          </cell>
          <cell r="BD53">
            <v>30.6</v>
          </cell>
          <cell r="BE53" t="str">
            <v>x</v>
          </cell>
          <cell r="BF53">
            <v>38.6</v>
          </cell>
          <cell r="BG53">
            <v>85.5</v>
          </cell>
          <cell r="BH53" t="str">
            <v>x</v>
          </cell>
          <cell r="BI53">
            <v>45.6</v>
          </cell>
          <cell r="BJ53">
            <v>90.4</v>
          </cell>
          <cell r="BK53">
            <v>0</v>
          </cell>
          <cell r="BL53">
            <v>3.2</v>
          </cell>
          <cell r="BM53">
            <v>6</v>
          </cell>
          <cell r="BN53">
            <v>53.3</v>
          </cell>
          <cell r="BO53">
            <v>60.1</v>
          </cell>
          <cell r="BP53">
            <v>79.5</v>
          </cell>
          <cell r="BQ53">
            <v>40</v>
          </cell>
          <cell r="BR53">
            <v>58.9</v>
          </cell>
          <cell r="BS53">
            <v>81.900000000000006</v>
          </cell>
        </row>
        <row r="54">
          <cell r="B54" t="str">
            <v>Studio schools</v>
          </cell>
          <cell r="C54">
            <v>283</v>
          </cell>
          <cell r="D54">
            <v>29.7</v>
          </cell>
          <cell r="E54">
            <v>56.5</v>
          </cell>
          <cell r="F54">
            <v>13.8</v>
          </cell>
          <cell r="G54">
            <v>3.6</v>
          </cell>
          <cell r="H54">
            <v>15.6</v>
          </cell>
          <cell r="I54">
            <v>41</v>
          </cell>
          <cell r="J54">
            <v>4.8</v>
          </cell>
          <cell r="K54">
            <v>19.399999999999999</v>
          </cell>
          <cell r="L54">
            <v>64.099999999999994</v>
          </cell>
          <cell r="M54">
            <v>0</v>
          </cell>
          <cell r="N54">
            <v>3.1</v>
          </cell>
          <cell r="O54">
            <v>10.3</v>
          </cell>
          <cell r="P54">
            <v>39.299999999999997</v>
          </cell>
          <cell r="Q54">
            <v>37.5</v>
          </cell>
          <cell r="R54">
            <v>46.2</v>
          </cell>
          <cell r="S54">
            <v>17.899999999999999</v>
          </cell>
          <cell r="T54">
            <v>36.9</v>
          </cell>
          <cell r="U54">
            <v>53.8</v>
          </cell>
          <cell r="AB54">
            <v>228</v>
          </cell>
          <cell r="AC54">
            <v>23.7</v>
          </cell>
          <cell r="AD54">
            <v>59.2</v>
          </cell>
          <cell r="AE54">
            <v>17.100000000000001</v>
          </cell>
          <cell r="AF54">
            <v>5.6</v>
          </cell>
          <cell r="AG54">
            <v>18.5</v>
          </cell>
          <cell r="AH54">
            <v>79.5</v>
          </cell>
          <cell r="AI54">
            <v>5.6</v>
          </cell>
          <cell r="AJ54">
            <v>25.9</v>
          </cell>
          <cell r="AK54">
            <v>82.1</v>
          </cell>
          <cell r="AL54">
            <v>0</v>
          </cell>
          <cell r="AM54">
            <v>4.4000000000000004</v>
          </cell>
          <cell r="AN54">
            <v>17.899999999999999</v>
          </cell>
          <cell r="AO54">
            <v>44.4</v>
          </cell>
          <cell r="AP54">
            <v>55.6</v>
          </cell>
          <cell r="AQ54">
            <v>69.2</v>
          </cell>
          <cell r="AR54">
            <v>18.5</v>
          </cell>
          <cell r="AS54">
            <v>37</v>
          </cell>
          <cell r="AT54">
            <v>53.8</v>
          </cell>
          <cell r="BA54">
            <v>511</v>
          </cell>
          <cell r="BB54">
            <v>27</v>
          </cell>
          <cell r="BC54">
            <v>57.7</v>
          </cell>
          <cell r="BD54">
            <v>15.3</v>
          </cell>
          <cell r="BE54">
            <v>4.3</v>
          </cell>
          <cell r="BF54">
            <v>16.899999999999999</v>
          </cell>
          <cell r="BG54">
            <v>60.3</v>
          </cell>
          <cell r="BH54">
            <v>5.0999999999999996</v>
          </cell>
          <cell r="BI54">
            <v>22.4</v>
          </cell>
          <cell r="BJ54">
            <v>73.099999999999994</v>
          </cell>
          <cell r="BK54">
            <v>0</v>
          </cell>
          <cell r="BL54">
            <v>3.7</v>
          </cell>
          <cell r="BM54">
            <v>14.1</v>
          </cell>
          <cell r="BN54">
            <v>41.3</v>
          </cell>
          <cell r="BO54">
            <v>45.8</v>
          </cell>
          <cell r="BP54">
            <v>57.7</v>
          </cell>
          <cell r="BQ54">
            <v>18.100000000000001</v>
          </cell>
          <cell r="BR54">
            <v>36.9</v>
          </cell>
          <cell r="BS54">
            <v>53.8</v>
          </cell>
        </row>
        <row r="55">
          <cell r="B55" t="str">
            <v>All state-funded special schools6</v>
          </cell>
          <cell r="C55">
            <v>6487</v>
          </cell>
          <cell r="D55">
            <v>88.5</v>
          </cell>
          <cell r="E55">
            <v>10.5</v>
          </cell>
          <cell r="F55">
            <v>1</v>
          </cell>
          <cell r="G55" t="str">
            <v>x</v>
          </cell>
          <cell r="H55" t="str">
            <v>x</v>
          </cell>
          <cell r="I55">
            <v>6.3</v>
          </cell>
          <cell r="J55" t="str">
            <v>x</v>
          </cell>
          <cell r="K55" t="str">
            <v>x</v>
          </cell>
          <cell r="L55">
            <v>20.6</v>
          </cell>
          <cell r="M55">
            <v>0</v>
          </cell>
          <cell r="N55" t="str">
            <v>x</v>
          </cell>
          <cell r="O55">
            <v>0</v>
          </cell>
          <cell r="P55">
            <v>4.8</v>
          </cell>
          <cell r="Q55">
            <v>13</v>
          </cell>
          <cell r="R55">
            <v>11.1</v>
          </cell>
          <cell r="S55">
            <v>4.9000000000000004</v>
          </cell>
          <cell r="T55">
            <v>16.5</v>
          </cell>
          <cell r="U55" t="str">
            <v>x</v>
          </cell>
          <cell r="AB55">
            <v>2372</v>
          </cell>
          <cell r="AC55">
            <v>95.8</v>
          </cell>
          <cell r="AD55">
            <v>4</v>
          </cell>
          <cell r="AE55">
            <v>0.3</v>
          </cell>
          <cell r="AF55" t="str">
            <v>x</v>
          </cell>
          <cell r="AG55" t="str">
            <v>x</v>
          </cell>
          <cell r="AH55">
            <v>0</v>
          </cell>
          <cell r="AI55" t="str">
            <v>x</v>
          </cell>
          <cell r="AJ55" t="str">
            <v>x</v>
          </cell>
          <cell r="AK55">
            <v>0</v>
          </cell>
          <cell r="AL55">
            <v>0</v>
          </cell>
          <cell r="AM55" t="str">
            <v>x</v>
          </cell>
          <cell r="AN55">
            <v>0</v>
          </cell>
          <cell r="AO55">
            <v>3.3</v>
          </cell>
          <cell r="AP55">
            <v>13.8</v>
          </cell>
          <cell r="AQ55">
            <v>0</v>
          </cell>
          <cell r="AR55">
            <v>1.7</v>
          </cell>
          <cell r="AS55">
            <v>16</v>
          </cell>
          <cell r="AT55" t="str">
            <v>x</v>
          </cell>
          <cell r="BA55">
            <v>8859</v>
          </cell>
          <cell r="BB55">
            <v>90.5</v>
          </cell>
          <cell r="BC55">
            <v>8.6999999999999993</v>
          </cell>
          <cell r="BD55">
            <v>0.8</v>
          </cell>
          <cell r="BE55">
            <v>0.1</v>
          </cell>
          <cell r="BF55">
            <v>3</v>
          </cell>
          <cell r="BG55">
            <v>5.8</v>
          </cell>
          <cell r="BH55">
            <v>0.1</v>
          </cell>
          <cell r="BI55">
            <v>4.8</v>
          </cell>
          <cell r="BJ55">
            <v>18.8</v>
          </cell>
          <cell r="BK55">
            <v>0</v>
          </cell>
          <cell r="BL55">
            <v>0.4</v>
          </cell>
          <cell r="BM55">
            <v>0</v>
          </cell>
          <cell r="BN55">
            <v>4.4000000000000004</v>
          </cell>
          <cell r="BO55">
            <v>13.1</v>
          </cell>
          <cell r="BP55">
            <v>10.1</v>
          </cell>
          <cell r="BQ55">
            <v>4</v>
          </cell>
          <cell r="BR55">
            <v>16.5</v>
          </cell>
          <cell r="BS55">
            <v>20.3</v>
          </cell>
        </row>
        <row r="56">
          <cell r="B56" t="str">
            <v>All state-funded schools7</v>
          </cell>
          <cell r="C56">
            <v>270826</v>
          </cell>
          <cell r="D56">
            <v>17.399999999999999</v>
          </cell>
          <cell r="E56">
            <v>51.3</v>
          </cell>
          <cell r="F56">
            <v>31.3</v>
          </cell>
          <cell r="G56">
            <v>4.4000000000000004</v>
          </cell>
          <cell r="H56">
            <v>45.1</v>
          </cell>
          <cell r="I56">
            <v>90.6</v>
          </cell>
          <cell r="J56">
            <v>5.5</v>
          </cell>
          <cell r="K56">
            <v>49.6</v>
          </cell>
          <cell r="L56">
            <v>92</v>
          </cell>
          <cell r="M56">
            <v>0.4</v>
          </cell>
          <cell r="N56">
            <v>8.8000000000000007</v>
          </cell>
          <cell r="O56">
            <v>48</v>
          </cell>
          <cell r="P56">
            <v>43.6</v>
          </cell>
          <cell r="Q56">
            <v>64.3</v>
          </cell>
          <cell r="R56">
            <v>81.400000000000006</v>
          </cell>
          <cell r="S56">
            <v>25.8</v>
          </cell>
          <cell r="T56">
            <v>63.1</v>
          </cell>
          <cell r="U56">
            <v>83.6</v>
          </cell>
          <cell r="AB56">
            <v>261274</v>
          </cell>
          <cell r="AC56">
            <v>14.4</v>
          </cell>
          <cell r="AD56">
            <v>52.2</v>
          </cell>
          <cell r="AE56">
            <v>33.4</v>
          </cell>
          <cell r="AF56">
            <v>6.8</v>
          </cell>
          <cell r="AG56">
            <v>56.9</v>
          </cell>
          <cell r="AH56">
            <v>94.9</v>
          </cell>
          <cell r="AI56">
            <v>7.7</v>
          </cell>
          <cell r="AJ56">
            <v>59.4</v>
          </cell>
          <cell r="AK56">
            <v>95.6</v>
          </cell>
          <cell r="AL56">
            <v>0.8</v>
          </cell>
          <cell r="AM56">
            <v>16.600000000000001</v>
          </cell>
          <cell r="AN56">
            <v>61.7</v>
          </cell>
          <cell r="AO56">
            <v>54.7</v>
          </cell>
          <cell r="AP56">
            <v>76.2</v>
          </cell>
          <cell r="AQ56">
            <v>89.7</v>
          </cell>
          <cell r="AR56">
            <v>27.1</v>
          </cell>
          <cell r="AS56">
            <v>67.599999999999994</v>
          </cell>
          <cell r="AT56">
            <v>85.7</v>
          </cell>
          <cell r="BA56">
            <v>532100</v>
          </cell>
          <cell r="BB56">
            <v>15.9</v>
          </cell>
          <cell r="BC56">
            <v>51.7</v>
          </cell>
          <cell r="BD56">
            <v>32.299999999999997</v>
          </cell>
          <cell r="BE56">
            <v>5.5</v>
          </cell>
          <cell r="BF56">
            <v>50.9</v>
          </cell>
          <cell r="BG56">
            <v>92.8</v>
          </cell>
          <cell r="BH56">
            <v>6.5</v>
          </cell>
          <cell r="BI56">
            <v>54.5</v>
          </cell>
          <cell r="BJ56">
            <v>93.8</v>
          </cell>
          <cell r="BK56">
            <v>0.6</v>
          </cell>
          <cell r="BL56">
            <v>12.7</v>
          </cell>
          <cell r="BM56">
            <v>55</v>
          </cell>
          <cell r="BN56">
            <v>48.5</v>
          </cell>
          <cell r="BO56">
            <v>70.2</v>
          </cell>
          <cell r="BP56">
            <v>85.6</v>
          </cell>
          <cell r="BQ56">
            <v>26.4</v>
          </cell>
          <cell r="BR56">
            <v>65.3</v>
          </cell>
          <cell r="BS56">
            <v>84.7</v>
          </cell>
        </row>
        <row r="57">
          <cell r="B57" t="str">
            <v>Comprehensive schools</v>
          </cell>
          <cell r="C57">
            <v>244479</v>
          </cell>
          <cell r="D57">
            <v>16.2</v>
          </cell>
          <cell r="E57">
            <v>53.7</v>
          </cell>
          <cell r="F57">
            <v>30.1</v>
          </cell>
          <cell r="G57">
            <v>5</v>
          </cell>
          <cell r="H57">
            <v>45</v>
          </cell>
          <cell r="I57">
            <v>89.9</v>
          </cell>
          <cell r="J57">
            <v>6.3</v>
          </cell>
          <cell r="K57">
            <v>49.6</v>
          </cell>
          <cell r="L57">
            <v>91.4</v>
          </cell>
          <cell r="M57">
            <v>0.4</v>
          </cell>
          <cell r="N57">
            <v>8.6999999999999993</v>
          </cell>
          <cell r="O57">
            <v>45.9</v>
          </cell>
          <cell r="P57">
            <v>49.2</v>
          </cell>
          <cell r="Q57">
            <v>64.3</v>
          </cell>
          <cell r="R57">
            <v>80.3</v>
          </cell>
          <cell r="S57">
            <v>28.8</v>
          </cell>
          <cell r="T57">
            <v>63.2</v>
          </cell>
          <cell r="U57">
            <v>82.3</v>
          </cell>
          <cell r="AB57">
            <v>238653</v>
          </cell>
          <cell r="AC57">
            <v>14.2</v>
          </cell>
          <cell r="AD57">
            <v>54.1</v>
          </cell>
          <cell r="AE57">
            <v>31.8</v>
          </cell>
          <cell r="AF57">
            <v>7.4</v>
          </cell>
          <cell r="AG57">
            <v>56.7</v>
          </cell>
          <cell r="AH57">
            <v>94.5</v>
          </cell>
          <cell r="AI57">
            <v>8.3000000000000007</v>
          </cell>
          <cell r="AJ57">
            <v>59.2</v>
          </cell>
          <cell r="AK57">
            <v>95.3</v>
          </cell>
          <cell r="AL57">
            <v>0.9</v>
          </cell>
          <cell r="AM57">
            <v>16.5</v>
          </cell>
          <cell r="AN57">
            <v>59.9</v>
          </cell>
          <cell r="AO57">
            <v>58</v>
          </cell>
          <cell r="AP57">
            <v>76.099999999999994</v>
          </cell>
          <cell r="AQ57">
            <v>89.2</v>
          </cell>
          <cell r="AR57">
            <v>28.8</v>
          </cell>
          <cell r="AS57">
            <v>67.400000000000006</v>
          </cell>
          <cell r="AT57">
            <v>84.5</v>
          </cell>
          <cell r="BA57">
            <v>483132</v>
          </cell>
          <cell r="BB57">
            <v>15.2</v>
          </cell>
          <cell r="BC57">
            <v>53.9</v>
          </cell>
          <cell r="BD57">
            <v>30.9</v>
          </cell>
          <cell r="BE57">
            <v>6.1</v>
          </cell>
          <cell r="BF57">
            <v>50.8</v>
          </cell>
          <cell r="BG57">
            <v>92.2</v>
          </cell>
          <cell r="BH57">
            <v>7.2</v>
          </cell>
          <cell r="BI57">
            <v>54.4</v>
          </cell>
          <cell r="BJ57">
            <v>93.4</v>
          </cell>
          <cell r="BK57">
            <v>0.6</v>
          </cell>
          <cell r="BL57">
            <v>12.5</v>
          </cell>
          <cell r="BM57">
            <v>53</v>
          </cell>
          <cell r="BN57">
            <v>53.2</v>
          </cell>
          <cell r="BO57">
            <v>70.2</v>
          </cell>
          <cell r="BP57">
            <v>84.8</v>
          </cell>
          <cell r="BQ57">
            <v>28.8</v>
          </cell>
          <cell r="BR57">
            <v>65.3</v>
          </cell>
          <cell r="BS57">
            <v>83.4</v>
          </cell>
        </row>
        <row r="58">
          <cell r="B58" t="str">
            <v>Selective schools</v>
          </cell>
          <cell r="C58">
            <v>10383</v>
          </cell>
          <cell r="D58" t="str">
            <v>x</v>
          </cell>
          <cell r="E58">
            <v>11.3</v>
          </cell>
          <cell r="F58">
            <v>88.7</v>
          </cell>
          <cell r="G58" t="str">
            <v>x</v>
          </cell>
          <cell r="H58">
            <v>84.3</v>
          </cell>
          <cell r="I58">
            <v>97.2</v>
          </cell>
          <cell r="J58" t="str">
            <v>x</v>
          </cell>
          <cell r="K58">
            <v>86.1</v>
          </cell>
          <cell r="L58">
            <v>97.5</v>
          </cell>
          <cell r="M58" t="str">
            <v>x</v>
          </cell>
          <cell r="N58">
            <v>38.200000000000003</v>
          </cell>
          <cell r="O58">
            <v>69.5</v>
          </cell>
          <cell r="P58" t="str">
            <v>x</v>
          </cell>
          <cell r="Q58">
            <v>88.1</v>
          </cell>
          <cell r="R58">
            <v>91.6</v>
          </cell>
          <cell r="S58" t="str">
            <v>x</v>
          </cell>
          <cell r="T58">
            <v>84.8</v>
          </cell>
          <cell r="U58">
            <v>96</v>
          </cell>
          <cell r="AB58">
            <v>10494</v>
          </cell>
          <cell r="AC58" t="str">
            <v>x</v>
          </cell>
          <cell r="AD58">
            <v>11.2</v>
          </cell>
          <cell r="AE58">
            <v>88.8</v>
          </cell>
          <cell r="AF58" t="str">
            <v>x</v>
          </cell>
          <cell r="AG58">
            <v>91.9</v>
          </cell>
          <cell r="AH58">
            <v>98.4</v>
          </cell>
          <cell r="AI58" t="str">
            <v>x</v>
          </cell>
          <cell r="AJ58">
            <v>92.5</v>
          </cell>
          <cell r="AK58">
            <v>98.6</v>
          </cell>
          <cell r="AL58" t="str">
            <v>x</v>
          </cell>
          <cell r="AM58">
            <v>57</v>
          </cell>
          <cell r="AN58">
            <v>79.7</v>
          </cell>
          <cell r="AO58" t="str">
            <v>x</v>
          </cell>
          <cell r="AP58">
            <v>92.1</v>
          </cell>
          <cell r="AQ58">
            <v>95.4</v>
          </cell>
          <cell r="AR58" t="str">
            <v>x</v>
          </cell>
          <cell r="AS58">
            <v>90.5</v>
          </cell>
          <cell r="AT58">
            <v>96.3</v>
          </cell>
          <cell r="BA58">
            <v>20877</v>
          </cell>
          <cell r="BB58" t="str">
            <v>x</v>
          </cell>
          <cell r="BC58">
            <v>11.2</v>
          </cell>
          <cell r="BD58">
            <v>88.8</v>
          </cell>
          <cell r="BE58" t="str">
            <v>x</v>
          </cell>
          <cell r="BF58">
            <v>88.1</v>
          </cell>
          <cell r="BG58">
            <v>97.8</v>
          </cell>
          <cell r="BH58" t="str">
            <v>x</v>
          </cell>
          <cell r="BI58">
            <v>89.3</v>
          </cell>
          <cell r="BJ58">
            <v>98.1</v>
          </cell>
          <cell r="BK58">
            <v>0</v>
          </cell>
          <cell r="BL58">
            <v>47.6</v>
          </cell>
          <cell r="BM58">
            <v>74.599999999999994</v>
          </cell>
          <cell r="BN58" t="str">
            <v>x</v>
          </cell>
          <cell r="BO58">
            <v>90.1</v>
          </cell>
          <cell r="BP58">
            <v>93.5</v>
          </cell>
          <cell r="BQ58" t="str">
            <v>x</v>
          </cell>
          <cell r="BR58">
            <v>87.6</v>
          </cell>
          <cell r="BS58">
            <v>96.2</v>
          </cell>
        </row>
        <row r="59">
          <cell r="B59" t="str">
            <v>Modern schools</v>
          </cell>
          <cell r="C59">
            <v>9477</v>
          </cell>
          <cell r="D59">
            <v>18.600000000000001</v>
          </cell>
          <cell r="E59">
            <v>61.1</v>
          </cell>
          <cell r="F59">
            <v>20.3</v>
          </cell>
          <cell r="G59">
            <v>4</v>
          </cell>
          <cell r="H59">
            <v>44.1</v>
          </cell>
          <cell r="I59">
            <v>88</v>
          </cell>
          <cell r="J59">
            <v>5.2</v>
          </cell>
          <cell r="K59">
            <v>48.7</v>
          </cell>
          <cell r="L59">
            <v>90.1</v>
          </cell>
          <cell r="M59">
            <v>0.3</v>
          </cell>
          <cell r="N59">
            <v>6.2</v>
          </cell>
          <cell r="O59">
            <v>30.8</v>
          </cell>
          <cell r="P59">
            <v>46.2</v>
          </cell>
          <cell r="Q59">
            <v>64.3</v>
          </cell>
          <cell r="R59">
            <v>78.099999999999994</v>
          </cell>
          <cell r="S59">
            <v>26</v>
          </cell>
          <cell r="T59">
            <v>62.2</v>
          </cell>
          <cell r="U59">
            <v>78.400000000000006</v>
          </cell>
          <cell r="AB59">
            <v>9755</v>
          </cell>
          <cell r="AC59">
            <v>16.600000000000001</v>
          </cell>
          <cell r="AD59">
            <v>61.7</v>
          </cell>
          <cell r="AE59">
            <v>21.7</v>
          </cell>
          <cell r="AF59">
            <v>5.2</v>
          </cell>
          <cell r="AG59">
            <v>54.6</v>
          </cell>
          <cell r="AH59">
            <v>92.4</v>
          </cell>
          <cell r="AI59">
            <v>6.1</v>
          </cell>
          <cell r="AJ59">
            <v>57.5</v>
          </cell>
          <cell r="AK59">
            <v>93.4</v>
          </cell>
          <cell r="AL59">
            <v>0.4</v>
          </cell>
          <cell r="AM59">
            <v>11.4</v>
          </cell>
          <cell r="AN59">
            <v>45.1</v>
          </cell>
          <cell r="AO59">
            <v>57.1</v>
          </cell>
          <cell r="AP59">
            <v>74.5</v>
          </cell>
          <cell r="AQ59">
            <v>84.3</v>
          </cell>
          <cell r="AR59">
            <v>25.9</v>
          </cell>
          <cell r="AS59">
            <v>67.099999999999994</v>
          </cell>
          <cell r="AT59">
            <v>82</v>
          </cell>
          <cell r="BA59">
            <v>19232</v>
          </cell>
          <cell r="BB59">
            <v>17.600000000000001</v>
          </cell>
          <cell r="BC59">
            <v>61.4</v>
          </cell>
          <cell r="BD59">
            <v>21</v>
          </cell>
          <cell r="BE59">
            <v>4.5999999999999996</v>
          </cell>
          <cell r="BF59">
            <v>49.5</v>
          </cell>
          <cell r="BG59">
            <v>90.3</v>
          </cell>
          <cell r="BH59">
            <v>5.6</v>
          </cell>
          <cell r="BI59">
            <v>53.2</v>
          </cell>
          <cell r="BJ59">
            <v>91.8</v>
          </cell>
          <cell r="BK59">
            <v>0.4</v>
          </cell>
          <cell r="BL59">
            <v>8.8000000000000007</v>
          </cell>
          <cell r="BM59">
            <v>38.299999999999997</v>
          </cell>
          <cell r="BN59">
            <v>51.4</v>
          </cell>
          <cell r="BO59">
            <v>69.5</v>
          </cell>
          <cell r="BP59">
            <v>81.3</v>
          </cell>
          <cell r="BQ59">
            <v>25.9</v>
          </cell>
          <cell r="BR59">
            <v>64.7</v>
          </cell>
          <cell r="BS59">
            <v>80.3</v>
          </cell>
        </row>
        <row r="60">
          <cell r="B60" t="str">
            <v>All state-funded mainstream schools3</v>
          </cell>
          <cell r="C60">
            <v>264339</v>
          </cell>
          <cell r="D60">
            <v>15.7</v>
          </cell>
          <cell r="E60">
            <v>52.3</v>
          </cell>
          <cell r="F60">
            <v>32.1</v>
          </cell>
          <cell r="G60">
            <v>5</v>
          </cell>
          <cell r="H60">
            <v>45.3</v>
          </cell>
          <cell r="I60">
            <v>90.6</v>
          </cell>
          <cell r="J60">
            <v>6.2</v>
          </cell>
          <cell r="K60">
            <v>49.9</v>
          </cell>
          <cell r="L60">
            <v>92</v>
          </cell>
          <cell r="M60">
            <v>0.4</v>
          </cell>
          <cell r="N60">
            <v>8.8000000000000007</v>
          </cell>
          <cell r="O60">
            <v>48.1</v>
          </cell>
          <cell r="P60">
            <v>49.1</v>
          </cell>
          <cell r="Q60">
            <v>64.5</v>
          </cell>
          <cell r="R60">
            <v>81.400000000000006</v>
          </cell>
          <cell r="S60">
            <v>28.7</v>
          </cell>
          <cell r="T60">
            <v>63.3</v>
          </cell>
          <cell r="U60">
            <v>83.7</v>
          </cell>
          <cell r="AB60">
            <v>258902</v>
          </cell>
          <cell r="AC60">
            <v>13.7</v>
          </cell>
          <cell r="AD60">
            <v>52.6</v>
          </cell>
          <cell r="AE60">
            <v>33.700000000000003</v>
          </cell>
          <cell r="AF60">
            <v>7.3</v>
          </cell>
          <cell r="AG60">
            <v>56.9</v>
          </cell>
          <cell r="AH60">
            <v>94.9</v>
          </cell>
          <cell r="AI60">
            <v>8.1999999999999993</v>
          </cell>
          <cell r="AJ60">
            <v>59.4</v>
          </cell>
          <cell r="AK60">
            <v>95.6</v>
          </cell>
          <cell r="AL60">
            <v>0.9</v>
          </cell>
          <cell r="AM60">
            <v>16.600000000000001</v>
          </cell>
          <cell r="AN60">
            <v>61.7</v>
          </cell>
          <cell r="AO60">
            <v>58</v>
          </cell>
          <cell r="AP60">
            <v>76.2</v>
          </cell>
          <cell r="AQ60">
            <v>89.7</v>
          </cell>
          <cell r="AR60">
            <v>28.7</v>
          </cell>
          <cell r="AS60">
            <v>67.599999999999994</v>
          </cell>
          <cell r="AT60">
            <v>85.7</v>
          </cell>
          <cell r="BA60">
            <v>523241</v>
          </cell>
          <cell r="BB60">
            <v>14.7</v>
          </cell>
          <cell r="BC60">
            <v>52.4</v>
          </cell>
          <cell r="BD60">
            <v>32.9</v>
          </cell>
          <cell r="BE60">
            <v>6</v>
          </cell>
          <cell r="BF60">
            <v>51.1</v>
          </cell>
          <cell r="BG60">
            <v>92.8</v>
          </cell>
          <cell r="BH60">
            <v>7.1</v>
          </cell>
          <cell r="BI60">
            <v>54.6</v>
          </cell>
          <cell r="BJ60">
            <v>93.8</v>
          </cell>
          <cell r="BK60">
            <v>0.6</v>
          </cell>
          <cell r="BL60">
            <v>12.7</v>
          </cell>
          <cell r="BM60">
            <v>55</v>
          </cell>
          <cell r="BN60">
            <v>53.2</v>
          </cell>
          <cell r="BO60">
            <v>70.3</v>
          </cell>
          <cell r="BP60">
            <v>85.6</v>
          </cell>
          <cell r="BQ60">
            <v>28.7</v>
          </cell>
          <cell r="BR60">
            <v>65.5</v>
          </cell>
          <cell r="BS60">
            <v>84.7</v>
          </cell>
        </row>
      </sheetData>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Denominators"/>
      <sheetName val="Table 1a"/>
      <sheetName val="Table 1b"/>
      <sheetName val="Table 1c"/>
      <sheetName val="Table 1d "/>
      <sheetName val="Table 2 data"/>
      <sheetName val="Table 2"/>
      <sheetName val="Table3ab4ab Feeder Sheet"/>
      <sheetName val="Table 3a"/>
      <sheetName val="Table 3b"/>
      <sheetName val="SQL 3cd"/>
      <sheetName val="Table 3c_option_1"/>
      <sheetName val="Table 3c"/>
      <sheetName val="Table 3d_option_1"/>
      <sheetName val="Table 3d"/>
      <sheetName val="Table 4a"/>
      <sheetName val="Table 4b"/>
      <sheetName val="Table5ab Feeder Sheet"/>
      <sheetName val="Table 5a"/>
      <sheetName val="Table 5b"/>
      <sheetName val="6ab Feeder"/>
      <sheetName val="Table 6a"/>
      <sheetName val="Table 6b"/>
      <sheetName val="Table 1a for Checks"/>
      <sheetName val="Table S1a"/>
      <sheetName val="Table S1b"/>
      <sheetName val="Table S2"/>
    </sheetNames>
    <sheetDataSet>
      <sheetData sheetId="0"/>
      <sheetData sheetId="1"/>
      <sheetData sheetId="2"/>
      <sheetData sheetId="3"/>
      <sheetData sheetId="4"/>
      <sheetData sheetId="5"/>
      <sheetData sheetId="6"/>
      <sheetData sheetId="7"/>
      <sheetData sheetId="8">
        <row r="99">
          <cell r="A99" t="str">
            <v>All state-funded mainstream schools5</v>
          </cell>
          <cell r="B99">
            <v>3037</v>
          </cell>
          <cell r="C99">
            <v>95.7</v>
          </cell>
          <cell r="D99">
            <v>61.5</v>
          </cell>
          <cell r="E99">
            <v>53</v>
          </cell>
          <cell r="F99">
            <v>94</v>
          </cell>
          <cell r="G99">
            <v>91.7</v>
          </cell>
          <cell r="H99">
            <v>99.5</v>
          </cell>
          <cell r="I99">
            <v>94.3</v>
          </cell>
          <cell r="J99">
            <v>99.2</v>
          </cell>
          <cell r="K99">
            <v>35.299999999999997</v>
          </cell>
          <cell r="L99">
            <v>20</v>
          </cell>
          <cell r="M99">
            <v>303.60000000000002</v>
          </cell>
          <cell r="N99">
            <v>355</v>
          </cell>
          <cell r="O99">
            <v>96.9</v>
          </cell>
          <cell r="P99">
            <v>55.9</v>
          </cell>
          <cell r="Q99">
            <v>97</v>
          </cell>
          <cell r="R99">
            <v>72.2</v>
          </cell>
          <cell r="S99">
            <v>62.3</v>
          </cell>
          <cell r="T99">
            <v>95.9</v>
          </cell>
          <cell r="U99">
            <v>93.5</v>
          </cell>
          <cell r="V99">
            <v>99.7</v>
          </cell>
          <cell r="W99">
            <v>96.4</v>
          </cell>
          <cell r="X99">
            <v>99.5</v>
          </cell>
          <cell r="Y99">
            <v>43.6</v>
          </cell>
          <cell r="Z99">
            <v>29.4</v>
          </cell>
          <cell r="AA99">
            <v>327.9</v>
          </cell>
          <cell r="AB99">
            <v>390.4</v>
          </cell>
          <cell r="AC99">
            <v>97.6</v>
          </cell>
          <cell r="AD99">
            <v>64</v>
          </cell>
          <cell r="AE99">
            <v>96.4</v>
          </cell>
          <cell r="AF99">
            <v>66.8</v>
          </cell>
          <cell r="AG99">
            <v>57.6</v>
          </cell>
          <cell r="AH99">
            <v>95</v>
          </cell>
          <cell r="AI99">
            <v>92.6</v>
          </cell>
          <cell r="AJ99">
            <v>99.6</v>
          </cell>
          <cell r="AK99">
            <v>95.3</v>
          </cell>
          <cell r="AL99">
            <v>99.3</v>
          </cell>
          <cell r="AM99">
            <v>39.4</v>
          </cell>
          <cell r="AN99">
            <v>24.6</v>
          </cell>
          <cell r="AO99">
            <v>315.60000000000002</v>
          </cell>
          <cell r="AP99">
            <v>372.5</v>
          </cell>
          <cell r="AQ99">
            <v>97.3</v>
          </cell>
          <cell r="AR99">
            <v>59.9</v>
          </cell>
        </row>
        <row r="100">
          <cell r="A100" t="str">
            <v>Local Authority maintained mainstream schools6</v>
          </cell>
          <cell r="B100">
            <v>1362</v>
          </cell>
          <cell r="C100">
            <v>95.5</v>
          </cell>
          <cell r="D100">
            <v>59.3</v>
          </cell>
          <cell r="E100">
            <v>50.6</v>
          </cell>
          <cell r="F100">
            <v>93.8</v>
          </cell>
          <cell r="G100">
            <v>91.5</v>
          </cell>
          <cell r="H100">
            <v>99.5</v>
          </cell>
          <cell r="I100">
            <v>93.6</v>
          </cell>
          <cell r="J100">
            <v>99.2</v>
          </cell>
          <cell r="K100">
            <v>32.799999999999997</v>
          </cell>
          <cell r="L100">
            <v>17.8</v>
          </cell>
          <cell r="M100">
            <v>298.60000000000002</v>
          </cell>
          <cell r="N100">
            <v>345.6</v>
          </cell>
          <cell r="O100">
            <v>96.8</v>
          </cell>
          <cell r="P100">
            <v>53.6</v>
          </cell>
          <cell r="Q100">
            <v>97</v>
          </cell>
          <cell r="R100">
            <v>70.8</v>
          </cell>
          <cell r="S100">
            <v>60.4</v>
          </cell>
          <cell r="T100">
            <v>95.8</v>
          </cell>
          <cell r="U100">
            <v>93.2</v>
          </cell>
          <cell r="V100">
            <v>99.6</v>
          </cell>
          <cell r="W100">
            <v>96</v>
          </cell>
          <cell r="X100">
            <v>99.4</v>
          </cell>
          <cell r="Y100">
            <v>41.8</v>
          </cell>
          <cell r="Z100">
            <v>27.2</v>
          </cell>
          <cell r="AA100">
            <v>323.8</v>
          </cell>
          <cell r="AB100">
            <v>382.6</v>
          </cell>
          <cell r="AC100">
            <v>97.6</v>
          </cell>
          <cell r="AD100">
            <v>62</v>
          </cell>
          <cell r="AE100">
            <v>96.2</v>
          </cell>
          <cell r="AF100">
            <v>65</v>
          </cell>
          <cell r="AG100">
            <v>55.4</v>
          </cell>
          <cell r="AH100">
            <v>94.8</v>
          </cell>
          <cell r="AI100">
            <v>92.3</v>
          </cell>
          <cell r="AJ100">
            <v>99.5</v>
          </cell>
          <cell r="AK100">
            <v>94.8</v>
          </cell>
          <cell r="AL100">
            <v>99.3</v>
          </cell>
          <cell r="AM100">
            <v>37.299999999999997</v>
          </cell>
          <cell r="AN100">
            <v>22.5</v>
          </cell>
          <cell r="AO100">
            <v>311.10000000000002</v>
          </cell>
          <cell r="AP100">
            <v>363.9</v>
          </cell>
          <cell r="AQ100">
            <v>97.2</v>
          </cell>
          <cell r="AR100">
            <v>57.7</v>
          </cell>
        </row>
        <row r="101">
          <cell r="A101" t="str">
            <v>Academies and Free Schools7</v>
          </cell>
          <cell r="B101">
            <v>1672</v>
          </cell>
          <cell r="C101">
            <v>95.8</v>
          </cell>
          <cell r="D101">
            <v>63.1</v>
          </cell>
          <cell r="E101">
            <v>54.8</v>
          </cell>
          <cell r="F101">
            <v>94.2</v>
          </cell>
          <cell r="G101">
            <v>91.9</v>
          </cell>
          <cell r="H101">
            <v>99.6</v>
          </cell>
          <cell r="I101">
            <v>94.8</v>
          </cell>
          <cell r="J101">
            <v>99.3</v>
          </cell>
          <cell r="K101">
            <v>37.1</v>
          </cell>
          <cell r="L101">
            <v>21.7</v>
          </cell>
          <cell r="M101">
            <v>307.5</v>
          </cell>
          <cell r="N101">
            <v>362.3</v>
          </cell>
          <cell r="O101">
            <v>97</v>
          </cell>
          <cell r="P101">
            <v>57.8</v>
          </cell>
          <cell r="Q101">
            <v>97.1</v>
          </cell>
          <cell r="R101">
            <v>73.3</v>
          </cell>
          <cell r="S101">
            <v>63.9</v>
          </cell>
          <cell r="T101">
            <v>96</v>
          </cell>
          <cell r="U101">
            <v>93.7</v>
          </cell>
          <cell r="V101">
            <v>99.7</v>
          </cell>
          <cell r="W101">
            <v>96.7</v>
          </cell>
          <cell r="X101">
            <v>99.5</v>
          </cell>
          <cell r="Y101">
            <v>45.1</v>
          </cell>
          <cell r="Z101">
            <v>31</v>
          </cell>
          <cell r="AA101">
            <v>331.1</v>
          </cell>
          <cell r="AB101">
            <v>396.6</v>
          </cell>
          <cell r="AC101">
            <v>97.7</v>
          </cell>
          <cell r="AD101">
            <v>65.599999999999994</v>
          </cell>
          <cell r="AE101">
            <v>96.5</v>
          </cell>
          <cell r="AF101">
            <v>68.099999999999994</v>
          </cell>
          <cell r="AG101">
            <v>59.3</v>
          </cell>
          <cell r="AH101">
            <v>95.1</v>
          </cell>
          <cell r="AI101">
            <v>92.8</v>
          </cell>
          <cell r="AJ101">
            <v>99.6</v>
          </cell>
          <cell r="AK101">
            <v>95.8</v>
          </cell>
          <cell r="AL101">
            <v>99.4</v>
          </cell>
          <cell r="AM101">
            <v>41.1</v>
          </cell>
          <cell r="AN101">
            <v>26.3</v>
          </cell>
          <cell r="AO101">
            <v>319.10000000000002</v>
          </cell>
          <cell r="AP101">
            <v>379.2</v>
          </cell>
          <cell r="AQ101">
            <v>97.3</v>
          </cell>
          <cell r="AR101">
            <v>61.6</v>
          </cell>
        </row>
        <row r="102">
          <cell r="A102" t="str">
            <v>Sponsored Academies7</v>
          </cell>
          <cell r="B102">
            <v>441</v>
          </cell>
          <cell r="C102">
            <v>93.4</v>
          </cell>
          <cell r="D102">
            <v>48.4</v>
          </cell>
          <cell r="E102">
            <v>41.6</v>
          </cell>
          <cell r="F102">
            <v>90.1</v>
          </cell>
          <cell r="G102">
            <v>87.1</v>
          </cell>
          <cell r="H102">
            <v>99.3</v>
          </cell>
          <cell r="I102">
            <v>93.3</v>
          </cell>
          <cell r="J102">
            <v>98.6</v>
          </cell>
          <cell r="K102">
            <v>24.5</v>
          </cell>
          <cell r="L102">
            <v>10.3</v>
          </cell>
          <cell r="M102">
            <v>271.3</v>
          </cell>
          <cell r="N102">
            <v>305.39999999999998</v>
          </cell>
          <cell r="O102">
            <v>95.8</v>
          </cell>
          <cell r="P102">
            <v>46.2</v>
          </cell>
          <cell r="Q102">
            <v>95.2</v>
          </cell>
          <cell r="R102">
            <v>58.8</v>
          </cell>
          <cell r="S102">
            <v>49.3</v>
          </cell>
          <cell r="T102">
            <v>92.7</v>
          </cell>
          <cell r="U102">
            <v>89.1</v>
          </cell>
          <cell r="V102">
            <v>99.5</v>
          </cell>
          <cell r="W102">
            <v>95.5</v>
          </cell>
          <cell r="X102">
            <v>99.1</v>
          </cell>
          <cell r="Y102">
            <v>29.4</v>
          </cell>
          <cell r="Z102">
            <v>15.6</v>
          </cell>
          <cell r="AA102">
            <v>294.39999999999998</v>
          </cell>
          <cell r="AB102">
            <v>336.3</v>
          </cell>
          <cell r="AC102">
            <v>96.5</v>
          </cell>
          <cell r="AD102">
            <v>52</v>
          </cell>
          <cell r="AE102">
            <v>94.3</v>
          </cell>
          <cell r="AF102">
            <v>53.4</v>
          </cell>
          <cell r="AG102">
            <v>45.3</v>
          </cell>
          <cell r="AH102">
            <v>91.4</v>
          </cell>
          <cell r="AI102">
            <v>88.1</v>
          </cell>
          <cell r="AJ102">
            <v>99.4</v>
          </cell>
          <cell r="AK102">
            <v>94.3</v>
          </cell>
          <cell r="AL102">
            <v>98.9</v>
          </cell>
          <cell r="AM102">
            <v>26.9</v>
          </cell>
          <cell r="AN102">
            <v>12.9</v>
          </cell>
          <cell r="AO102">
            <v>282.5</v>
          </cell>
          <cell r="AP102">
            <v>320.3</v>
          </cell>
          <cell r="AQ102">
            <v>96.2</v>
          </cell>
          <cell r="AR102">
            <v>49</v>
          </cell>
        </row>
        <row r="103">
          <cell r="A103" t="str">
            <v>Converter Academies7</v>
          </cell>
          <cell r="B103">
            <v>1201</v>
          </cell>
          <cell r="C103">
            <v>96.6</v>
          </cell>
          <cell r="D103">
            <v>67.8</v>
          </cell>
          <cell r="E103">
            <v>59.1</v>
          </cell>
          <cell r="F103">
            <v>95.5</v>
          </cell>
          <cell r="G103">
            <v>93.4</v>
          </cell>
          <cell r="H103">
            <v>99.7</v>
          </cell>
          <cell r="I103">
            <v>95.3</v>
          </cell>
          <cell r="J103">
            <v>99.5</v>
          </cell>
          <cell r="K103">
            <v>41.2</v>
          </cell>
          <cell r="L103">
            <v>25.3</v>
          </cell>
          <cell r="M103">
            <v>319.10000000000002</v>
          </cell>
          <cell r="N103">
            <v>380.6</v>
          </cell>
          <cell r="O103">
            <v>97.3</v>
          </cell>
          <cell r="P103">
            <v>61.5</v>
          </cell>
          <cell r="Q103">
            <v>97.7</v>
          </cell>
          <cell r="R103">
            <v>77.7</v>
          </cell>
          <cell r="S103">
            <v>68.3</v>
          </cell>
          <cell r="T103">
            <v>97</v>
          </cell>
          <cell r="U103">
            <v>95.1</v>
          </cell>
          <cell r="V103">
            <v>99.7</v>
          </cell>
          <cell r="W103">
            <v>97.2</v>
          </cell>
          <cell r="X103">
            <v>99.6</v>
          </cell>
          <cell r="Y103">
            <v>49.8</v>
          </cell>
          <cell r="Z103">
            <v>35.700000000000003</v>
          </cell>
          <cell r="AA103">
            <v>342.2</v>
          </cell>
          <cell r="AB103">
            <v>414.8</v>
          </cell>
          <cell r="AC103">
            <v>98</v>
          </cell>
          <cell r="AD103">
            <v>69.7</v>
          </cell>
          <cell r="AE103">
            <v>97.1</v>
          </cell>
          <cell r="AF103">
            <v>72.7</v>
          </cell>
          <cell r="AG103">
            <v>63.6</v>
          </cell>
          <cell r="AH103">
            <v>96.2</v>
          </cell>
          <cell r="AI103">
            <v>94.3</v>
          </cell>
          <cell r="AJ103">
            <v>99.7</v>
          </cell>
          <cell r="AK103">
            <v>96.2</v>
          </cell>
          <cell r="AL103">
            <v>99.6</v>
          </cell>
          <cell r="AM103">
            <v>45.5</v>
          </cell>
          <cell r="AN103">
            <v>30.4</v>
          </cell>
          <cell r="AO103">
            <v>330.6</v>
          </cell>
          <cell r="AP103">
            <v>397.6</v>
          </cell>
          <cell r="AQ103">
            <v>97.7</v>
          </cell>
          <cell r="AR103">
            <v>65.599999999999994</v>
          </cell>
        </row>
        <row r="104">
          <cell r="A104" t="str">
            <v>Free schools</v>
          </cell>
          <cell r="B104">
            <v>10</v>
          </cell>
          <cell r="C104">
            <v>97.5</v>
          </cell>
          <cell r="D104">
            <v>66.900000000000006</v>
          </cell>
          <cell r="E104">
            <v>57</v>
          </cell>
          <cell r="F104">
            <v>97.2</v>
          </cell>
          <cell r="G104">
            <v>95.3</v>
          </cell>
          <cell r="H104">
            <v>99.4</v>
          </cell>
          <cell r="I104">
            <v>94.5</v>
          </cell>
          <cell r="J104">
            <v>99.2</v>
          </cell>
          <cell r="K104">
            <v>28.4</v>
          </cell>
          <cell r="L104">
            <v>18.5</v>
          </cell>
          <cell r="M104">
            <v>319.2</v>
          </cell>
          <cell r="N104">
            <v>354.1</v>
          </cell>
          <cell r="O104">
            <v>97.8</v>
          </cell>
          <cell r="P104">
            <v>59</v>
          </cell>
          <cell r="Q104">
            <v>99</v>
          </cell>
          <cell r="R104">
            <v>73.8</v>
          </cell>
          <cell r="S104">
            <v>61.8</v>
          </cell>
          <cell r="T104">
            <v>97.4</v>
          </cell>
          <cell r="U104">
            <v>97.4</v>
          </cell>
          <cell r="V104">
            <v>100</v>
          </cell>
          <cell r="W104">
            <v>95.3</v>
          </cell>
          <cell r="X104">
            <v>100</v>
          </cell>
          <cell r="Y104">
            <v>58.1</v>
          </cell>
          <cell r="Z104">
            <v>36.6</v>
          </cell>
          <cell r="AA104">
            <v>332.8</v>
          </cell>
          <cell r="AB104">
            <v>389.9</v>
          </cell>
          <cell r="AC104">
            <v>99</v>
          </cell>
          <cell r="AD104">
            <v>62.3</v>
          </cell>
          <cell r="AE104">
            <v>98</v>
          </cell>
          <cell r="AF104">
            <v>69.3</v>
          </cell>
          <cell r="AG104">
            <v>58.7</v>
          </cell>
          <cell r="AH104">
            <v>97.3</v>
          </cell>
          <cell r="AI104">
            <v>96</v>
          </cell>
          <cell r="AJ104">
            <v>99.6</v>
          </cell>
          <cell r="AK104">
            <v>94.8</v>
          </cell>
          <cell r="AL104">
            <v>99.5</v>
          </cell>
          <cell r="AM104">
            <v>38.6</v>
          </cell>
          <cell r="AN104">
            <v>24.7</v>
          </cell>
          <cell r="AO104">
            <v>323.89999999999998</v>
          </cell>
          <cell r="AP104">
            <v>366.4</v>
          </cell>
          <cell r="AQ104">
            <v>98.2</v>
          </cell>
          <cell r="AR104">
            <v>60.1</v>
          </cell>
        </row>
        <row r="105">
          <cell r="A105" t="str">
            <v>University Technical Colleges (UTCs)</v>
          </cell>
          <cell r="B105">
            <v>7</v>
          </cell>
          <cell r="C105">
            <v>94.7</v>
          </cell>
          <cell r="D105">
            <v>58.8</v>
          </cell>
          <cell r="E105">
            <v>50.9</v>
          </cell>
          <cell r="F105">
            <v>93.4</v>
          </cell>
          <cell r="G105">
            <v>93.4</v>
          </cell>
          <cell r="H105">
            <v>99.6</v>
          </cell>
          <cell r="I105">
            <v>94.2</v>
          </cell>
          <cell r="J105">
            <v>99.6</v>
          </cell>
          <cell r="K105">
            <v>5.8</v>
          </cell>
          <cell r="L105">
            <v>1.8</v>
          </cell>
          <cell r="M105">
            <v>292.2</v>
          </cell>
          <cell r="N105">
            <v>330.7</v>
          </cell>
          <cell r="O105">
            <v>98.7</v>
          </cell>
          <cell r="P105">
            <v>56.2</v>
          </cell>
          <cell r="Q105">
            <v>90.6</v>
          </cell>
          <cell r="R105">
            <v>39.1</v>
          </cell>
          <cell r="S105">
            <v>39.1</v>
          </cell>
          <cell r="T105">
            <v>87.5</v>
          </cell>
          <cell r="U105">
            <v>85.9</v>
          </cell>
          <cell r="V105">
            <v>95.3</v>
          </cell>
          <cell r="W105">
            <v>73.400000000000006</v>
          </cell>
          <cell r="X105">
            <v>93.8</v>
          </cell>
          <cell r="Y105">
            <v>25</v>
          </cell>
          <cell r="Z105">
            <v>9.4</v>
          </cell>
          <cell r="AA105">
            <v>235.5</v>
          </cell>
          <cell r="AB105">
            <v>256.5</v>
          </cell>
          <cell r="AC105">
            <v>89.1</v>
          </cell>
          <cell r="AD105">
            <v>43.8</v>
          </cell>
          <cell r="AE105">
            <v>93.8</v>
          </cell>
          <cell r="AF105">
            <v>54.5</v>
          </cell>
          <cell r="AG105">
            <v>48.3</v>
          </cell>
          <cell r="AH105">
            <v>92.1</v>
          </cell>
          <cell r="AI105">
            <v>91.7</v>
          </cell>
          <cell r="AJ105">
            <v>98.6</v>
          </cell>
          <cell r="AK105">
            <v>89.7</v>
          </cell>
          <cell r="AL105">
            <v>98.3</v>
          </cell>
          <cell r="AM105">
            <v>10</v>
          </cell>
          <cell r="AN105">
            <v>3.4</v>
          </cell>
          <cell r="AO105">
            <v>279.7</v>
          </cell>
          <cell r="AP105">
            <v>314.3</v>
          </cell>
          <cell r="AQ105">
            <v>96.6</v>
          </cell>
          <cell r="AR105">
            <v>53.4</v>
          </cell>
        </row>
        <row r="106">
          <cell r="A106" t="str">
            <v>Studio Schools</v>
          </cell>
          <cell r="B106">
            <v>13</v>
          </cell>
          <cell r="C106">
            <v>81.900000000000006</v>
          </cell>
          <cell r="D106">
            <v>21.1</v>
          </cell>
          <cell r="E106">
            <v>15.8</v>
          </cell>
          <cell r="F106">
            <v>74.2</v>
          </cell>
          <cell r="G106">
            <v>72.5</v>
          </cell>
          <cell r="H106">
            <v>98</v>
          </cell>
          <cell r="I106">
            <v>76.8</v>
          </cell>
          <cell r="J106">
            <v>97</v>
          </cell>
          <cell r="K106">
            <v>6.4</v>
          </cell>
          <cell r="L106">
            <v>3</v>
          </cell>
          <cell r="M106">
            <v>194.8</v>
          </cell>
          <cell r="N106">
            <v>201.8</v>
          </cell>
          <cell r="O106">
            <v>90.6</v>
          </cell>
          <cell r="P106">
            <v>21.1</v>
          </cell>
          <cell r="Q106">
            <v>78.900000000000006</v>
          </cell>
          <cell r="R106">
            <v>28.5</v>
          </cell>
          <cell r="S106">
            <v>25.2</v>
          </cell>
          <cell r="T106">
            <v>75.2</v>
          </cell>
          <cell r="U106">
            <v>74.400000000000006</v>
          </cell>
          <cell r="V106">
            <v>96.7</v>
          </cell>
          <cell r="W106">
            <v>79.8</v>
          </cell>
          <cell r="X106">
            <v>94.6</v>
          </cell>
          <cell r="Y106">
            <v>15.3</v>
          </cell>
          <cell r="Z106">
            <v>5.8</v>
          </cell>
          <cell r="AA106">
            <v>212.8</v>
          </cell>
          <cell r="AB106">
            <v>225.9</v>
          </cell>
          <cell r="AC106">
            <v>88.4</v>
          </cell>
          <cell r="AD106">
            <v>29.8</v>
          </cell>
          <cell r="AE106">
            <v>80.599999999999994</v>
          </cell>
          <cell r="AF106">
            <v>24.4</v>
          </cell>
          <cell r="AG106">
            <v>20</v>
          </cell>
          <cell r="AH106">
            <v>74.599999999999994</v>
          </cell>
          <cell r="AI106">
            <v>73.3</v>
          </cell>
          <cell r="AJ106">
            <v>97.4</v>
          </cell>
          <cell r="AK106">
            <v>78.099999999999994</v>
          </cell>
          <cell r="AL106">
            <v>95.9</v>
          </cell>
          <cell r="AM106">
            <v>10.4</v>
          </cell>
          <cell r="AN106">
            <v>4.3</v>
          </cell>
          <cell r="AO106">
            <v>202.9</v>
          </cell>
          <cell r="AP106">
            <v>212.6</v>
          </cell>
          <cell r="AQ106">
            <v>89.6</v>
          </cell>
          <cell r="AR106">
            <v>25</v>
          </cell>
        </row>
        <row r="107">
          <cell r="A107" t="str">
            <v>All state-funded special schools8</v>
          </cell>
          <cell r="B107">
            <v>739</v>
          </cell>
          <cell r="C107">
            <v>9.5</v>
          </cell>
          <cell r="D107">
            <v>0.6</v>
          </cell>
          <cell r="E107">
            <v>0.4</v>
          </cell>
          <cell r="F107">
            <v>8</v>
          </cell>
          <cell r="G107">
            <v>6.7</v>
          </cell>
          <cell r="H107">
            <v>42.9</v>
          </cell>
          <cell r="I107">
            <v>10.6</v>
          </cell>
          <cell r="J107">
            <v>39.6</v>
          </cell>
          <cell r="K107" t="str">
            <v>x</v>
          </cell>
          <cell r="L107" t="str">
            <v>x</v>
          </cell>
          <cell r="M107">
            <v>31.7</v>
          </cell>
          <cell r="N107">
            <v>31.9</v>
          </cell>
          <cell r="O107">
            <v>17.7</v>
          </cell>
          <cell r="P107">
            <v>0.8</v>
          </cell>
          <cell r="Q107">
            <v>4.0999999999999996</v>
          </cell>
          <cell r="R107">
            <v>0.3</v>
          </cell>
          <cell r="S107">
            <v>0.1</v>
          </cell>
          <cell r="T107">
            <v>3.1</v>
          </cell>
          <cell r="U107">
            <v>2</v>
          </cell>
          <cell r="V107">
            <v>30.3</v>
          </cell>
          <cell r="W107">
            <v>6.7</v>
          </cell>
          <cell r="X107">
            <v>28.1</v>
          </cell>
          <cell r="Y107" t="str">
            <v>x</v>
          </cell>
          <cell r="Z107" t="str">
            <v>x</v>
          </cell>
          <cell r="AA107">
            <v>17.7</v>
          </cell>
          <cell r="AB107">
            <v>17.7</v>
          </cell>
          <cell r="AC107">
            <v>8.1</v>
          </cell>
          <cell r="AD107">
            <v>0.1</v>
          </cell>
          <cell r="AE107">
            <v>8</v>
          </cell>
          <cell r="AF107">
            <v>0.5</v>
          </cell>
          <cell r="AG107">
            <v>0.3</v>
          </cell>
          <cell r="AH107">
            <v>6.6</v>
          </cell>
          <cell r="AI107">
            <v>5.4</v>
          </cell>
          <cell r="AJ107">
            <v>39.4</v>
          </cell>
          <cell r="AK107">
            <v>9.5</v>
          </cell>
          <cell r="AL107">
            <v>36.4</v>
          </cell>
          <cell r="AM107">
            <v>0</v>
          </cell>
          <cell r="AN107">
            <v>0</v>
          </cell>
          <cell r="AO107">
            <v>27.8</v>
          </cell>
          <cell r="AP107">
            <v>28</v>
          </cell>
          <cell r="AQ107">
            <v>15.1</v>
          </cell>
          <cell r="AR107">
            <v>0.6</v>
          </cell>
        </row>
        <row r="108">
          <cell r="A108" t="str">
            <v>All state-funded schools9</v>
          </cell>
          <cell r="B108">
            <v>3776</v>
          </cell>
          <cell r="C108">
            <v>93.5</v>
          </cell>
          <cell r="D108">
            <v>59.9</v>
          </cell>
          <cell r="E108">
            <v>51.6</v>
          </cell>
          <cell r="F108">
            <v>91.8</v>
          </cell>
          <cell r="G108">
            <v>89.5</v>
          </cell>
          <cell r="H108">
            <v>98.1</v>
          </cell>
          <cell r="I108">
            <v>92.1</v>
          </cell>
          <cell r="J108">
            <v>97.7</v>
          </cell>
          <cell r="K108">
            <v>34.4</v>
          </cell>
          <cell r="L108">
            <v>19.5</v>
          </cell>
          <cell r="M108">
            <v>296.60000000000002</v>
          </cell>
          <cell r="N108">
            <v>346.7</v>
          </cell>
          <cell r="O108">
            <v>94.9</v>
          </cell>
          <cell r="P108">
            <v>54.5</v>
          </cell>
          <cell r="Q108">
            <v>96.1</v>
          </cell>
          <cell r="R108">
            <v>71.400000000000006</v>
          </cell>
          <cell r="S108">
            <v>61.7</v>
          </cell>
          <cell r="T108">
            <v>95</v>
          </cell>
          <cell r="U108">
            <v>92.6</v>
          </cell>
          <cell r="V108">
            <v>99</v>
          </cell>
          <cell r="W108">
            <v>95.5</v>
          </cell>
          <cell r="X108">
            <v>98.7</v>
          </cell>
          <cell r="Y108">
            <v>43.2</v>
          </cell>
          <cell r="Z108">
            <v>29.1</v>
          </cell>
          <cell r="AA108">
            <v>324.7</v>
          </cell>
          <cell r="AB108">
            <v>386.7</v>
          </cell>
          <cell r="AC108">
            <v>96.7</v>
          </cell>
          <cell r="AD108">
            <v>63.4</v>
          </cell>
          <cell r="AE108">
            <v>94.7</v>
          </cell>
          <cell r="AF108">
            <v>65.5</v>
          </cell>
          <cell r="AG108">
            <v>56.6</v>
          </cell>
          <cell r="AH108">
            <v>93.3</v>
          </cell>
          <cell r="AI108">
            <v>91</v>
          </cell>
          <cell r="AJ108">
            <v>98.5</v>
          </cell>
          <cell r="AK108">
            <v>93.8</v>
          </cell>
          <cell r="AL108">
            <v>98.2</v>
          </cell>
          <cell r="AM108">
            <v>38.700000000000003</v>
          </cell>
          <cell r="AN108">
            <v>24.2</v>
          </cell>
          <cell r="AO108">
            <v>310.39999999999998</v>
          </cell>
          <cell r="AP108">
            <v>366.3</v>
          </cell>
          <cell r="AQ108">
            <v>95.8</v>
          </cell>
          <cell r="AR108">
            <v>58.9</v>
          </cell>
        </row>
        <row r="109">
          <cell r="A109" t="str">
            <v>Hospital schools and alternative provision including academy and free school alternative provision and pupil referral units</v>
          </cell>
          <cell r="B109">
            <v>427</v>
          </cell>
          <cell r="C109">
            <v>11.7</v>
          </cell>
          <cell r="D109">
            <v>1.6</v>
          </cell>
          <cell r="E109">
            <v>0.9</v>
          </cell>
          <cell r="F109">
            <v>9.6</v>
          </cell>
          <cell r="G109">
            <v>7.4</v>
          </cell>
          <cell r="H109">
            <v>63.6</v>
          </cell>
          <cell r="I109">
            <v>20.6</v>
          </cell>
          <cell r="J109">
            <v>56.7</v>
          </cell>
          <cell r="K109">
            <v>0.3</v>
          </cell>
          <cell r="L109">
            <v>0.2</v>
          </cell>
          <cell r="M109">
            <v>48</v>
          </cell>
          <cell r="N109">
            <v>48.2</v>
          </cell>
          <cell r="O109">
            <v>25.5</v>
          </cell>
          <cell r="P109">
            <v>1.8</v>
          </cell>
          <cell r="Q109">
            <v>15.9</v>
          </cell>
          <cell r="R109">
            <v>3</v>
          </cell>
          <cell r="S109">
            <v>2</v>
          </cell>
          <cell r="T109">
            <v>13.8</v>
          </cell>
          <cell r="U109">
            <v>10.7</v>
          </cell>
          <cell r="V109">
            <v>67.5</v>
          </cell>
          <cell r="W109">
            <v>27.7</v>
          </cell>
          <cell r="X109">
            <v>61.6</v>
          </cell>
          <cell r="Y109">
            <v>0.2</v>
          </cell>
          <cell r="Z109">
            <v>0.1</v>
          </cell>
          <cell r="AA109">
            <v>60.8</v>
          </cell>
          <cell r="AB109">
            <v>61</v>
          </cell>
          <cell r="AC109">
            <v>30</v>
          </cell>
          <cell r="AD109">
            <v>3.3</v>
          </cell>
          <cell r="AE109">
            <v>13.2</v>
          </cell>
          <cell r="AF109">
            <v>2.1</v>
          </cell>
          <cell r="AG109">
            <v>1.3</v>
          </cell>
          <cell r="AH109">
            <v>11.1</v>
          </cell>
          <cell r="AI109">
            <v>8.6</v>
          </cell>
          <cell r="AJ109">
            <v>65</v>
          </cell>
          <cell r="AK109">
            <v>23.1</v>
          </cell>
          <cell r="AL109">
            <v>58.4</v>
          </cell>
          <cell r="AM109">
            <v>0.3</v>
          </cell>
          <cell r="AN109">
            <v>0.1</v>
          </cell>
          <cell r="AO109">
            <v>52.5</v>
          </cell>
          <cell r="AP109">
            <v>52.7</v>
          </cell>
          <cell r="AQ109">
            <v>27.1</v>
          </cell>
          <cell r="AR109">
            <v>2.2999999999999998</v>
          </cell>
        </row>
        <row r="110">
          <cell r="A110" t="str">
            <v>All state-funded schools, hospital schools and alternative provision including academy and free school alternative provision and pupil referral units</v>
          </cell>
          <cell r="B110">
            <v>4203</v>
          </cell>
          <cell r="C110">
            <v>91.8</v>
          </cell>
          <cell r="D110">
            <v>58.7</v>
          </cell>
          <cell r="E110">
            <v>50.6</v>
          </cell>
          <cell r="F110">
            <v>90.1</v>
          </cell>
          <cell r="G110">
            <v>87.8</v>
          </cell>
          <cell r="H110">
            <v>97.4</v>
          </cell>
          <cell r="I110">
            <v>90.6</v>
          </cell>
          <cell r="J110">
            <v>96.9</v>
          </cell>
          <cell r="K110">
            <v>33.700000000000003</v>
          </cell>
          <cell r="L110">
            <v>19.100000000000001</v>
          </cell>
          <cell r="M110">
            <v>291.5</v>
          </cell>
          <cell r="N110">
            <v>340.6</v>
          </cell>
          <cell r="O110">
            <v>93.4</v>
          </cell>
          <cell r="P110">
            <v>53.4</v>
          </cell>
          <cell r="Q110">
            <v>95.2</v>
          </cell>
          <cell r="R110">
            <v>70.599999999999994</v>
          </cell>
          <cell r="S110">
            <v>61</v>
          </cell>
          <cell r="T110">
            <v>94</v>
          </cell>
          <cell r="U110">
            <v>91.6</v>
          </cell>
          <cell r="V110">
            <v>98.6</v>
          </cell>
          <cell r="W110">
            <v>94.7</v>
          </cell>
          <cell r="X110">
            <v>98.3</v>
          </cell>
          <cell r="Y110">
            <v>42.7</v>
          </cell>
          <cell r="Z110">
            <v>28.7</v>
          </cell>
          <cell r="AA110">
            <v>321.7</v>
          </cell>
          <cell r="AB110">
            <v>382.9</v>
          </cell>
          <cell r="AC110">
            <v>95.9</v>
          </cell>
          <cell r="AD110">
            <v>62.7</v>
          </cell>
          <cell r="AE110">
            <v>93.4</v>
          </cell>
          <cell r="AF110">
            <v>64.5</v>
          </cell>
          <cell r="AG110">
            <v>55.7</v>
          </cell>
          <cell r="AH110">
            <v>92</v>
          </cell>
          <cell r="AI110">
            <v>89.7</v>
          </cell>
          <cell r="AJ110">
            <v>98</v>
          </cell>
          <cell r="AK110">
            <v>92.6</v>
          </cell>
          <cell r="AL110">
            <v>97.6</v>
          </cell>
          <cell r="AM110">
            <v>38.1</v>
          </cell>
          <cell r="AN110">
            <v>23.8</v>
          </cell>
          <cell r="AO110">
            <v>306.2</v>
          </cell>
          <cell r="AP110">
            <v>361.2</v>
          </cell>
          <cell r="AQ110">
            <v>94.7</v>
          </cell>
          <cell r="AR110">
            <v>57.9</v>
          </cell>
        </row>
        <row r="111">
          <cell r="A111" t="str">
            <v>Non-maintained special schools</v>
          </cell>
          <cell r="B111">
            <v>64</v>
          </cell>
          <cell r="C111">
            <v>22.2</v>
          </cell>
          <cell r="D111">
            <v>4.2</v>
          </cell>
          <cell r="E111">
            <v>2.8</v>
          </cell>
          <cell r="F111">
            <v>20.6</v>
          </cell>
          <cell r="G111">
            <v>17.5</v>
          </cell>
          <cell r="H111">
            <v>48.4</v>
          </cell>
          <cell r="I111">
            <v>23.6</v>
          </cell>
          <cell r="J111">
            <v>45.8</v>
          </cell>
          <cell r="K111">
            <v>1.4</v>
          </cell>
          <cell r="L111" t="str">
            <v>x</v>
          </cell>
          <cell r="M111">
            <v>58</v>
          </cell>
          <cell r="N111">
            <v>58.7</v>
          </cell>
          <cell r="O111">
            <v>21.5</v>
          </cell>
          <cell r="P111">
            <v>3.3</v>
          </cell>
          <cell r="Q111">
            <v>16.100000000000001</v>
          </cell>
          <cell r="R111">
            <v>2.1</v>
          </cell>
          <cell r="S111">
            <v>2.1</v>
          </cell>
          <cell r="T111">
            <v>16.100000000000001</v>
          </cell>
          <cell r="U111">
            <v>13.3</v>
          </cell>
          <cell r="V111">
            <v>42</v>
          </cell>
          <cell r="W111">
            <v>17.5</v>
          </cell>
          <cell r="X111">
            <v>40.6</v>
          </cell>
          <cell r="Y111">
            <v>2.1</v>
          </cell>
          <cell r="Z111" t="str">
            <v>x</v>
          </cell>
          <cell r="AA111">
            <v>49.6</v>
          </cell>
          <cell r="AB111">
            <v>50.5</v>
          </cell>
          <cell r="AC111">
            <v>20.3</v>
          </cell>
          <cell r="AD111">
            <v>2.1</v>
          </cell>
          <cell r="AE111">
            <v>20.7</v>
          </cell>
          <cell r="AF111">
            <v>3.7</v>
          </cell>
          <cell r="AG111">
            <v>2.6</v>
          </cell>
          <cell r="AH111">
            <v>19.399999999999999</v>
          </cell>
          <cell r="AI111">
            <v>16.5</v>
          </cell>
          <cell r="AJ111">
            <v>46.8</v>
          </cell>
          <cell r="AK111">
            <v>22.1</v>
          </cell>
          <cell r="AL111">
            <v>44.5</v>
          </cell>
          <cell r="AM111">
            <v>1.6</v>
          </cell>
          <cell r="AN111">
            <v>0.7</v>
          </cell>
          <cell r="AO111">
            <v>55.9</v>
          </cell>
          <cell r="AP111">
            <v>56.7</v>
          </cell>
          <cell r="AQ111">
            <v>21.2</v>
          </cell>
          <cell r="AR111">
            <v>3</v>
          </cell>
        </row>
        <row r="112">
          <cell r="A112" t="str">
            <v>Independent schools</v>
          </cell>
          <cell r="B112">
            <v>857</v>
          </cell>
          <cell r="C112">
            <v>59.3</v>
          </cell>
          <cell r="D112">
            <v>50.6</v>
          </cell>
          <cell r="E112">
            <v>23.7</v>
          </cell>
          <cell r="F112">
            <v>59.1</v>
          </cell>
          <cell r="G112">
            <v>30.2</v>
          </cell>
          <cell r="H112">
            <v>94.5</v>
          </cell>
          <cell r="I112">
            <v>92.5</v>
          </cell>
          <cell r="J112">
            <v>94.4</v>
          </cell>
          <cell r="K112">
            <v>13</v>
          </cell>
          <cell r="L112">
            <v>9.1</v>
          </cell>
          <cell r="M112">
            <v>249.8</v>
          </cell>
          <cell r="N112">
            <v>265.2</v>
          </cell>
          <cell r="O112">
            <v>30.9</v>
          </cell>
          <cell r="P112">
            <v>24.2</v>
          </cell>
          <cell r="Q112">
            <v>73.099999999999994</v>
          </cell>
          <cell r="R112">
            <v>67.3</v>
          </cell>
          <cell r="S112">
            <v>35.5</v>
          </cell>
          <cell r="T112">
            <v>73.099999999999994</v>
          </cell>
          <cell r="U112">
            <v>41.3</v>
          </cell>
          <cell r="V112">
            <v>95.9</v>
          </cell>
          <cell r="W112">
            <v>94.9</v>
          </cell>
          <cell r="X112">
            <v>95.9</v>
          </cell>
          <cell r="Y112">
            <v>21.6</v>
          </cell>
          <cell r="Z112">
            <v>17.8</v>
          </cell>
          <cell r="AA112">
            <v>296.5</v>
          </cell>
          <cell r="AB112">
            <v>323.2</v>
          </cell>
          <cell r="AC112">
            <v>41.8</v>
          </cell>
          <cell r="AD112">
            <v>35.9</v>
          </cell>
          <cell r="AE112">
            <v>66.099999999999994</v>
          </cell>
          <cell r="AF112">
            <v>58.8</v>
          </cell>
          <cell r="AG112">
            <v>29.5</v>
          </cell>
          <cell r="AH112">
            <v>66</v>
          </cell>
          <cell r="AI112">
            <v>35.700000000000003</v>
          </cell>
          <cell r="AJ112">
            <v>95.2</v>
          </cell>
          <cell r="AK112">
            <v>93.7</v>
          </cell>
          <cell r="AL112">
            <v>95.1</v>
          </cell>
          <cell r="AM112">
            <v>17.2</v>
          </cell>
          <cell r="AN112">
            <v>13.4</v>
          </cell>
          <cell r="AO112">
            <v>272.8</v>
          </cell>
          <cell r="AP112">
            <v>293.7</v>
          </cell>
          <cell r="AQ112">
            <v>36.299999999999997</v>
          </cell>
          <cell r="AR112">
            <v>30</v>
          </cell>
        </row>
        <row r="113">
          <cell r="A113" t="str">
            <v>Independent special schools</v>
          </cell>
          <cell r="B113">
            <v>223</v>
          </cell>
          <cell r="C113">
            <v>14.2</v>
          </cell>
          <cell r="D113">
            <v>4.4000000000000004</v>
          </cell>
          <cell r="E113">
            <v>1.9</v>
          </cell>
          <cell r="F113">
            <v>13.1</v>
          </cell>
          <cell r="G113">
            <v>9.4</v>
          </cell>
          <cell r="H113">
            <v>47.4</v>
          </cell>
          <cell r="I113">
            <v>21.1</v>
          </cell>
          <cell r="J113">
            <v>43.9</v>
          </cell>
          <cell r="K113" t="str">
            <v>x</v>
          </cell>
          <cell r="L113">
            <v>0</v>
          </cell>
          <cell r="M113">
            <v>51.5</v>
          </cell>
          <cell r="N113">
            <v>51.7</v>
          </cell>
          <cell r="O113">
            <v>21.8</v>
          </cell>
          <cell r="P113">
            <v>2.7</v>
          </cell>
          <cell r="Q113">
            <v>14</v>
          </cell>
          <cell r="R113">
            <v>2.9</v>
          </cell>
          <cell r="S113">
            <v>2.4</v>
          </cell>
          <cell r="T113">
            <v>13.1</v>
          </cell>
          <cell r="U113">
            <v>9.1</v>
          </cell>
          <cell r="V113">
            <v>47.2</v>
          </cell>
          <cell r="W113">
            <v>18.899999999999999</v>
          </cell>
          <cell r="X113">
            <v>44.3</v>
          </cell>
          <cell r="Y113" t="str">
            <v>x</v>
          </cell>
          <cell r="Z113">
            <v>0</v>
          </cell>
          <cell r="AA113">
            <v>48.1</v>
          </cell>
          <cell r="AB113">
            <v>48.1</v>
          </cell>
          <cell r="AC113">
            <v>23.6</v>
          </cell>
          <cell r="AD113">
            <v>3.3</v>
          </cell>
          <cell r="AE113">
            <v>14.1</v>
          </cell>
          <cell r="AF113">
            <v>4.0999999999999996</v>
          </cell>
          <cell r="AG113">
            <v>2</v>
          </cell>
          <cell r="AH113">
            <v>13.1</v>
          </cell>
          <cell r="AI113">
            <v>9.4</v>
          </cell>
          <cell r="AJ113">
            <v>47.3</v>
          </cell>
          <cell r="AK113">
            <v>20.6</v>
          </cell>
          <cell r="AL113">
            <v>44</v>
          </cell>
          <cell r="AM113" t="str">
            <v>x</v>
          </cell>
          <cell r="AN113">
            <v>0</v>
          </cell>
          <cell r="AO113">
            <v>50.7</v>
          </cell>
          <cell r="AP113">
            <v>50.9</v>
          </cell>
          <cell r="AQ113">
            <v>22.3</v>
          </cell>
          <cell r="AR113">
            <v>2.8</v>
          </cell>
        </row>
        <row r="114">
          <cell r="A114" t="str">
            <v>All independent schools10</v>
          </cell>
          <cell r="B114">
            <v>1144</v>
          </cell>
          <cell r="C114">
            <v>55.6</v>
          </cell>
          <cell r="D114">
            <v>46.7</v>
          </cell>
          <cell r="E114">
            <v>21.8</v>
          </cell>
          <cell r="F114">
            <v>55.3</v>
          </cell>
          <cell r="G114">
            <v>28.5</v>
          </cell>
          <cell r="H114">
            <v>90.5</v>
          </cell>
          <cell r="I114">
            <v>86.5</v>
          </cell>
          <cell r="J114">
            <v>90.2</v>
          </cell>
          <cell r="K114">
            <v>11.9</v>
          </cell>
          <cell r="L114">
            <v>8.4</v>
          </cell>
          <cell r="M114">
            <v>233.2</v>
          </cell>
          <cell r="N114">
            <v>247.3</v>
          </cell>
          <cell r="O114">
            <v>30.1</v>
          </cell>
          <cell r="P114">
            <v>22.4</v>
          </cell>
          <cell r="Q114">
            <v>71.400000000000006</v>
          </cell>
          <cell r="R114">
            <v>65.5</v>
          </cell>
          <cell r="S114">
            <v>34.6</v>
          </cell>
          <cell r="T114">
            <v>71.400000000000006</v>
          </cell>
          <cell r="U114">
            <v>40.4</v>
          </cell>
          <cell r="V114">
            <v>94.5</v>
          </cell>
          <cell r="W114">
            <v>92.7</v>
          </cell>
          <cell r="X114">
            <v>94.4</v>
          </cell>
          <cell r="Y114">
            <v>21</v>
          </cell>
          <cell r="Z114">
            <v>17.3</v>
          </cell>
          <cell r="AA114">
            <v>289.5</v>
          </cell>
          <cell r="AB114">
            <v>315.3</v>
          </cell>
          <cell r="AC114">
            <v>41.2</v>
          </cell>
          <cell r="AD114">
            <v>34.9</v>
          </cell>
          <cell r="AE114">
            <v>63.2</v>
          </cell>
          <cell r="AF114">
            <v>55.7</v>
          </cell>
          <cell r="AG114">
            <v>27.9</v>
          </cell>
          <cell r="AH114">
            <v>63</v>
          </cell>
          <cell r="AI114">
            <v>34.200000000000003</v>
          </cell>
          <cell r="AJ114">
            <v>92.4</v>
          </cell>
          <cell r="AK114">
            <v>89.5</v>
          </cell>
          <cell r="AL114">
            <v>92.2</v>
          </cell>
          <cell r="AM114">
            <v>16.2</v>
          </cell>
          <cell r="AN114">
            <v>12.6</v>
          </cell>
          <cell r="AO114">
            <v>260.10000000000002</v>
          </cell>
          <cell r="AP114">
            <v>279.8</v>
          </cell>
          <cell r="AQ114">
            <v>35.4</v>
          </cell>
          <cell r="AR114">
            <v>28.4</v>
          </cell>
        </row>
        <row r="115">
          <cell r="A115" t="str">
            <v>All special schools</v>
          </cell>
          <cell r="B115">
            <v>1026</v>
          </cell>
          <cell r="C115">
            <v>10.9</v>
          </cell>
          <cell r="D115">
            <v>1.5</v>
          </cell>
          <cell r="E115">
            <v>0.8</v>
          </cell>
          <cell r="F115">
            <v>9.5</v>
          </cell>
          <cell r="G115">
            <v>7.7</v>
          </cell>
          <cell r="H115">
            <v>44</v>
          </cell>
          <cell r="I115">
            <v>13.2</v>
          </cell>
          <cell r="J115">
            <v>40.700000000000003</v>
          </cell>
          <cell r="K115">
            <v>0.1</v>
          </cell>
          <cell r="L115">
            <v>0</v>
          </cell>
          <cell r="M115">
            <v>36.6</v>
          </cell>
          <cell r="N115">
            <v>36.799999999999997</v>
          </cell>
          <cell r="O115">
            <v>18.7</v>
          </cell>
          <cell r="P115">
            <v>1.3</v>
          </cell>
          <cell r="Q115">
            <v>6.2</v>
          </cell>
          <cell r="R115">
            <v>0.7</v>
          </cell>
          <cell r="S115">
            <v>0.5</v>
          </cell>
          <cell r="T115">
            <v>5.2</v>
          </cell>
          <cell r="U115">
            <v>3.6</v>
          </cell>
          <cell r="V115">
            <v>33.4</v>
          </cell>
          <cell r="W115">
            <v>9</v>
          </cell>
          <cell r="X115">
            <v>31.2</v>
          </cell>
          <cell r="Y115">
            <v>0.1</v>
          </cell>
          <cell r="Z115">
            <v>0.1</v>
          </cell>
          <cell r="AA115">
            <v>23.8</v>
          </cell>
          <cell r="AB115">
            <v>23.9</v>
          </cell>
          <cell r="AC115">
            <v>11.1</v>
          </cell>
          <cell r="AD115">
            <v>0.7</v>
          </cell>
          <cell r="AE115">
            <v>9.6999999999999993</v>
          </cell>
          <cell r="AF115">
            <v>1.3</v>
          </cell>
          <cell r="AG115">
            <v>0.7</v>
          </cell>
          <cell r="AH115">
            <v>8.4</v>
          </cell>
          <cell r="AI115">
            <v>6.6</v>
          </cell>
          <cell r="AJ115">
            <v>41.2</v>
          </cell>
          <cell r="AK115">
            <v>12.1</v>
          </cell>
          <cell r="AL115">
            <v>38.200000000000003</v>
          </cell>
          <cell r="AM115">
            <v>0.1</v>
          </cell>
          <cell r="AN115">
            <v>0.1</v>
          </cell>
          <cell r="AO115">
            <v>33.200000000000003</v>
          </cell>
          <cell r="AP115">
            <v>33.4</v>
          </cell>
          <cell r="AQ115">
            <v>16.7</v>
          </cell>
          <cell r="AR115">
            <v>1.1000000000000001</v>
          </cell>
        </row>
        <row r="116">
          <cell r="A116" t="str">
            <v>All schools</v>
          </cell>
          <cell r="B116">
            <v>5356</v>
          </cell>
          <cell r="C116">
            <v>88.8</v>
          </cell>
          <cell r="D116">
            <v>57.7</v>
          </cell>
          <cell r="E116">
            <v>48.2</v>
          </cell>
          <cell r="F116">
            <v>87.3</v>
          </cell>
          <cell r="G116">
            <v>82.9</v>
          </cell>
          <cell r="H116">
            <v>97.5</v>
          </cell>
          <cell r="I116">
            <v>90.6</v>
          </cell>
          <cell r="J116">
            <v>96.9</v>
          </cell>
          <cell r="K116">
            <v>31.8</v>
          </cell>
          <cell r="L116">
            <v>18.2</v>
          </cell>
          <cell r="M116">
            <v>287.10000000000002</v>
          </cell>
          <cell r="N116">
            <v>333.2</v>
          </cell>
          <cell r="O116">
            <v>88.3</v>
          </cell>
          <cell r="P116">
            <v>50.8</v>
          </cell>
          <cell r="Q116">
            <v>93.3</v>
          </cell>
          <cell r="R116">
            <v>70.2</v>
          </cell>
          <cell r="S116">
            <v>58.9</v>
          </cell>
          <cell r="T116">
            <v>92.2</v>
          </cell>
          <cell r="U116">
            <v>87.5</v>
          </cell>
          <cell r="V116">
            <v>98.9</v>
          </cell>
          <cell r="W116">
            <v>94.9</v>
          </cell>
          <cell r="X116">
            <v>98.6</v>
          </cell>
          <cell r="Y116">
            <v>40.9</v>
          </cell>
          <cell r="Z116">
            <v>27.8</v>
          </cell>
          <cell r="AA116">
            <v>319.5</v>
          </cell>
          <cell r="AB116">
            <v>377.8</v>
          </cell>
          <cell r="AC116">
            <v>91.6</v>
          </cell>
          <cell r="AD116">
            <v>60.5</v>
          </cell>
          <cell r="AE116">
            <v>91</v>
          </cell>
          <cell r="AF116">
            <v>63.8</v>
          </cell>
          <cell r="AG116">
            <v>53.4</v>
          </cell>
          <cell r="AH116">
            <v>89.7</v>
          </cell>
          <cell r="AI116">
            <v>85.1</v>
          </cell>
          <cell r="AJ116">
            <v>98.2</v>
          </cell>
          <cell r="AK116">
            <v>92.7</v>
          </cell>
          <cell r="AL116">
            <v>97.7</v>
          </cell>
          <cell r="AM116">
            <v>36.299999999999997</v>
          </cell>
          <cell r="AN116">
            <v>22.9</v>
          </cell>
          <cell r="AO116">
            <v>302.89999999999998</v>
          </cell>
          <cell r="AP116">
            <v>354.9</v>
          </cell>
          <cell r="AQ116">
            <v>89.9</v>
          </cell>
          <cell r="AR116">
            <v>55.5</v>
          </cell>
        </row>
        <row r="117">
          <cell r="A117" t="str">
            <v>Comprehensive Schools</v>
          </cell>
          <cell r="B117">
            <v>2749</v>
          </cell>
          <cell r="C117">
            <v>95.5</v>
          </cell>
          <cell r="D117">
            <v>60.1</v>
          </cell>
          <cell r="E117">
            <v>51.4</v>
          </cell>
          <cell r="F117">
            <v>93.8</v>
          </cell>
          <cell r="G117">
            <v>91.4</v>
          </cell>
          <cell r="H117">
            <v>99.5</v>
          </cell>
          <cell r="I117">
            <v>94</v>
          </cell>
          <cell r="J117">
            <v>99.2</v>
          </cell>
          <cell r="K117">
            <v>33.9</v>
          </cell>
          <cell r="L117">
            <v>18.3</v>
          </cell>
          <cell r="M117">
            <v>299.7</v>
          </cell>
          <cell r="N117">
            <v>348.3</v>
          </cell>
          <cell r="O117">
            <v>96.8</v>
          </cell>
          <cell r="P117">
            <v>54.4</v>
          </cell>
          <cell r="Q117">
            <v>96.9</v>
          </cell>
          <cell r="R117">
            <v>71.2</v>
          </cell>
          <cell r="S117">
            <v>61.1</v>
          </cell>
          <cell r="T117">
            <v>95.7</v>
          </cell>
          <cell r="U117">
            <v>93.2</v>
          </cell>
          <cell r="V117">
            <v>99.6</v>
          </cell>
          <cell r="W117">
            <v>96.3</v>
          </cell>
          <cell r="X117">
            <v>99.4</v>
          </cell>
          <cell r="Y117">
            <v>42.4</v>
          </cell>
          <cell r="Z117">
            <v>27.7</v>
          </cell>
          <cell r="AA117">
            <v>324.5</v>
          </cell>
          <cell r="AB117">
            <v>384.4</v>
          </cell>
          <cell r="AC117">
            <v>97.5</v>
          </cell>
          <cell r="AD117">
            <v>62.8</v>
          </cell>
          <cell r="AE117">
            <v>96.2</v>
          </cell>
          <cell r="AF117">
            <v>65.599999999999994</v>
          </cell>
          <cell r="AG117">
            <v>56.2</v>
          </cell>
          <cell r="AH117">
            <v>94.7</v>
          </cell>
          <cell r="AI117">
            <v>92.3</v>
          </cell>
          <cell r="AJ117">
            <v>99.6</v>
          </cell>
          <cell r="AK117">
            <v>95.2</v>
          </cell>
          <cell r="AL117">
            <v>99.3</v>
          </cell>
          <cell r="AM117">
            <v>38.1</v>
          </cell>
          <cell r="AN117">
            <v>23</v>
          </cell>
          <cell r="AO117">
            <v>311.89999999999998</v>
          </cell>
          <cell r="AP117">
            <v>366.1</v>
          </cell>
          <cell r="AQ117">
            <v>97.2</v>
          </cell>
          <cell r="AR117">
            <v>58.6</v>
          </cell>
        </row>
        <row r="118">
          <cell r="A118" t="str">
            <v>Selective Schools</v>
          </cell>
          <cell r="B118">
            <v>163</v>
          </cell>
          <cell r="C118">
            <v>99.9</v>
          </cell>
          <cell r="D118">
            <v>98.5</v>
          </cell>
          <cell r="E118">
            <v>95.9</v>
          </cell>
          <cell r="F118">
            <v>99.9</v>
          </cell>
          <cell r="G118">
            <v>99</v>
          </cell>
          <cell r="H118">
            <v>100</v>
          </cell>
          <cell r="I118">
            <v>99.9</v>
          </cell>
          <cell r="J118">
            <v>100</v>
          </cell>
          <cell r="K118">
            <v>76.5</v>
          </cell>
          <cell r="L118">
            <v>65.900000000000006</v>
          </cell>
          <cell r="M118">
            <v>407.7</v>
          </cell>
          <cell r="N118">
            <v>534.5</v>
          </cell>
          <cell r="O118">
            <v>99</v>
          </cell>
          <cell r="P118">
            <v>96.3</v>
          </cell>
          <cell r="Q118">
            <v>99.7</v>
          </cell>
          <cell r="R118">
            <v>99.2</v>
          </cell>
          <cell r="S118">
            <v>97.7</v>
          </cell>
          <cell r="T118">
            <v>99.7</v>
          </cell>
          <cell r="U118">
            <v>99</v>
          </cell>
          <cell r="V118">
            <v>99.9</v>
          </cell>
          <cell r="W118">
            <v>99.9</v>
          </cell>
          <cell r="X118">
            <v>99.9</v>
          </cell>
          <cell r="Y118">
            <v>83</v>
          </cell>
          <cell r="Z118">
            <v>77</v>
          </cell>
          <cell r="AA118">
            <v>417</v>
          </cell>
          <cell r="AB118">
            <v>548.4</v>
          </cell>
          <cell r="AC118">
            <v>99.1</v>
          </cell>
          <cell r="AD118">
            <v>98</v>
          </cell>
          <cell r="AE118">
            <v>99.8</v>
          </cell>
          <cell r="AF118">
            <v>98.9</v>
          </cell>
          <cell r="AG118">
            <v>96.8</v>
          </cell>
          <cell r="AH118">
            <v>99.8</v>
          </cell>
          <cell r="AI118">
            <v>99</v>
          </cell>
          <cell r="AJ118">
            <v>100</v>
          </cell>
          <cell r="AK118">
            <v>99.9</v>
          </cell>
          <cell r="AL118">
            <v>100</v>
          </cell>
          <cell r="AM118">
            <v>79.7</v>
          </cell>
          <cell r="AN118">
            <v>71.5</v>
          </cell>
          <cell r="AO118">
            <v>412.3</v>
          </cell>
          <cell r="AP118">
            <v>541.4</v>
          </cell>
          <cell r="AQ118">
            <v>99.1</v>
          </cell>
          <cell r="AR118">
            <v>97.1</v>
          </cell>
        </row>
        <row r="119">
          <cell r="A119" t="str">
            <v>Modern Schools</v>
          </cell>
          <cell r="B119">
            <v>125</v>
          </cell>
          <cell r="C119">
            <v>95.8</v>
          </cell>
          <cell r="D119">
            <v>53.5</v>
          </cell>
          <cell r="E119">
            <v>45.1</v>
          </cell>
          <cell r="F119">
            <v>93.5</v>
          </cell>
          <cell r="G119">
            <v>91.6</v>
          </cell>
          <cell r="H119">
            <v>99.6</v>
          </cell>
          <cell r="I119">
            <v>93.4</v>
          </cell>
          <cell r="J119">
            <v>99.4</v>
          </cell>
          <cell r="K119">
            <v>23</v>
          </cell>
          <cell r="L119">
            <v>10.1</v>
          </cell>
          <cell r="M119">
            <v>285.3</v>
          </cell>
          <cell r="N119">
            <v>322.60000000000002</v>
          </cell>
          <cell r="O119">
            <v>97.4</v>
          </cell>
          <cell r="P119">
            <v>48.5</v>
          </cell>
          <cell r="Q119">
            <v>97.1</v>
          </cell>
          <cell r="R119">
            <v>66</v>
          </cell>
          <cell r="S119">
            <v>54.1</v>
          </cell>
          <cell r="T119">
            <v>95.8</v>
          </cell>
          <cell r="U119">
            <v>93.6</v>
          </cell>
          <cell r="V119">
            <v>99.6</v>
          </cell>
          <cell r="W119">
            <v>96</v>
          </cell>
          <cell r="X119">
            <v>99.4</v>
          </cell>
          <cell r="Y119">
            <v>30.7</v>
          </cell>
          <cell r="Z119">
            <v>16.8</v>
          </cell>
          <cell r="AA119">
            <v>311.8</v>
          </cell>
          <cell r="AB119">
            <v>363.7</v>
          </cell>
          <cell r="AC119">
            <v>98</v>
          </cell>
          <cell r="AD119">
            <v>56.2</v>
          </cell>
          <cell r="AE119">
            <v>96.4</v>
          </cell>
          <cell r="AF119">
            <v>59.8</v>
          </cell>
          <cell r="AG119">
            <v>49.6</v>
          </cell>
          <cell r="AH119">
            <v>94.7</v>
          </cell>
          <cell r="AI119">
            <v>92.6</v>
          </cell>
          <cell r="AJ119">
            <v>99.6</v>
          </cell>
          <cell r="AK119">
            <v>94.7</v>
          </cell>
          <cell r="AL119">
            <v>99.4</v>
          </cell>
          <cell r="AM119">
            <v>26.9</v>
          </cell>
          <cell r="AN119">
            <v>13.5</v>
          </cell>
          <cell r="AO119">
            <v>298.7</v>
          </cell>
          <cell r="AP119">
            <v>343.5</v>
          </cell>
          <cell r="AQ119">
            <v>97.7</v>
          </cell>
          <cell r="AR119">
            <v>52.4</v>
          </cell>
        </row>
        <row r="120">
          <cell r="A120" t="str">
            <v>All state-funded mainstream schools4</v>
          </cell>
          <cell r="B120">
            <v>3037</v>
          </cell>
          <cell r="C120">
            <v>95.7</v>
          </cell>
          <cell r="D120">
            <v>61.5</v>
          </cell>
          <cell r="E120">
            <v>53</v>
          </cell>
          <cell r="F120">
            <v>94</v>
          </cell>
          <cell r="G120">
            <v>91.7</v>
          </cell>
          <cell r="H120">
            <v>99.5</v>
          </cell>
          <cell r="I120">
            <v>94.3</v>
          </cell>
          <cell r="J120">
            <v>99.2</v>
          </cell>
          <cell r="K120">
            <v>35.299999999999997</v>
          </cell>
          <cell r="L120">
            <v>20</v>
          </cell>
          <cell r="M120">
            <v>303.60000000000002</v>
          </cell>
          <cell r="N120">
            <v>355</v>
          </cell>
          <cell r="O120">
            <v>96.9</v>
          </cell>
          <cell r="P120">
            <v>55.9</v>
          </cell>
          <cell r="Q120">
            <v>97</v>
          </cell>
          <cell r="R120">
            <v>72.2</v>
          </cell>
          <cell r="S120">
            <v>62.3</v>
          </cell>
          <cell r="T120">
            <v>95.9</v>
          </cell>
          <cell r="U120">
            <v>93.5</v>
          </cell>
          <cell r="V120">
            <v>99.7</v>
          </cell>
          <cell r="W120">
            <v>96.4</v>
          </cell>
          <cell r="X120">
            <v>99.5</v>
          </cell>
          <cell r="Y120">
            <v>43.6</v>
          </cell>
          <cell r="Z120">
            <v>29.4</v>
          </cell>
          <cell r="AA120">
            <v>327.9</v>
          </cell>
          <cell r="AB120">
            <v>390.4</v>
          </cell>
          <cell r="AC120">
            <v>97.6</v>
          </cell>
          <cell r="AD120">
            <v>64</v>
          </cell>
          <cell r="AE120">
            <v>96.4</v>
          </cell>
          <cell r="AF120">
            <v>66.8</v>
          </cell>
          <cell r="AG120">
            <v>57.6</v>
          </cell>
          <cell r="AH120">
            <v>95</v>
          </cell>
          <cell r="AI120">
            <v>92.6</v>
          </cell>
          <cell r="AJ120">
            <v>99.6</v>
          </cell>
          <cell r="AK120">
            <v>95.3</v>
          </cell>
          <cell r="AL120">
            <v>99.3</v>
          </cell>
          <cell r="AM120">
            <v>39.4</v>
          </cell>
          <cell r="AN120">
            <v>24.6</v>
          </cell>
          <cell r="AO120">
            <v>315.60000000000002</v>
          </cell>
          <cell r="AP120">
            <v>372.5</v>
          </cell>
          <cell r="AQ120">
            <v>97.3</v>
          </cell>
          <cell r="AR120">
            <v>59.9</v>
          </cell>
        </row>
        <row r="121">
          <cell r="A121" t="str">
            <v>All state-funded mainstream schools3</v>
          </cell>
          <cell r="B121">
            <v>3037</v>
          </cell>
          <cell r="C121">
            <v>95.7</v>
          </cell>
          <cell r="D121">
            <v>61.5</v>
          </cell>
          <cell r="E121">
            <v>53</v>
          </cell>
          <cell r="F121">
            <v>94</v>
          </cell>
          <cell r="G121">
            <v>91.7</v>
          </cell>
          <cell r="H121">
            <v>99.5</v>
          </cell>
          <cell r="I121">
            <v>94.3</v>
          </cell>
          <cell r="J121">
            <v>99.2</v>
          </cell>
          <cell r="K121">
            <v>35.299999999999997</v>
          </cell>
          <cell r="L121">
            <v>20</v>
          </cell>
          <cell r="M121">
            <v>303.60000000000002</v>
          </cell>
          <cell r="N121">
            <v>355</v>
          </cell>
          <cell r="O121">
            <v>96.9</v>
          </cell>
          <cell r="P121">
            <v>55.9</v>
          </cell>
          <cell r="Q121">
            <v>97</v>
          </cell>
          <cell r="R121">
            <v>72.2</v>
          </cell>
          <cell r="S121">
            <v>62.3</v>
          </cell>
          <cell r="T121">
            <v>95.9</v>
          </cell>
          <cell r="U121">
            <v>93.5</v>
          </cell>
          <cell r="V121">
            <v>99.7</v>
          </cell>
          <cell r="W121">
            <v>96.4</v>
          </cell>
          <cell r="X121">
            <v>99.5</v>
          </cell>
          <cell r="Y121">
            <v>43.6</v>
          </cell>
          <cell r="Z121">
            <v>29.4</v>
          </cell>
          <cell r="AA121">
            <v>327.9</v>
          </cell>
          <cell r="AB121">
            <v>390.4</v>
          </cell>
          <cell r="AC121">
            <v>97.6</v>
          </cell>
          <cell r="AD121">
            <v>64</v>
          </cell>
          <cell r="AE121">
            <v>96.4</v>
          </cell>
          <cell r="AF121">
            <v>66.8</v>
          </cell>
          <cell r="AG121">
            <v>57.6</v>
          </cell>
          <cell r="AH121">
            <v>95</v>
          </cell>
          <cell r="AI121">
            <v>92.6</v>
          </cell>
          <cell r="AJ121">
            <v>99.6</v>
          </cell>
          <cell r="AK121">
            <v>95.3</v>
          </cell>
          <cell r="AL121">
            <v>99.3</v>
          </cell>
          <cell r="AM121">
            <v>39.4</v>
          </cell>
          <cell r="AN121">
            <v>24.6</v>
          </cell>
          <cell r="AO121">
            <v>315.60000000000002</v>
          </cell>
          <cell r="AP121">
            <v>372.5</v>
          </cell>
          <cell r="AQ121">
            <v>97.3</v>
          </cell>
          <cell r="AR121">
            <v>59.9</v>
          </cell>
        </row>
      </sheetData>
      <sheetData sheetId="9"/>
      <sheetData sheetId="10"/>
      <sheetData sheetId="11"/>
      <sheetData sheetId="12"/>
      <sheetData sheetId="13"/>
      <sheetData sheetId="14"/>
      <sheetData sheetId="15"/>
      <sheetData sheetId="16"/>
      <sheetData sheetId="17"/>
      <sheetData sheetId="18">
        <row r="34">
          <cell r="A34" t="str">
            <v>All state-funded mainstream schools9</v>
          </cell>
          <cell r="B34">
            <v>53.2</v>
          </cell>
          <cell r="C34">
            <v>55.2</v>
          </cell>
          <cell r="D34">
            <v>59.6</v>
          </cell>
          <cell r="E34">
            <v>61.5</v>
          </cell>
          <cell r="F34">
            <v>48.1</v>
          </cell>
          <cell r="G34">
            <v>49.7</v>
          </cell>
          <cell r="H34">
            <v>52.1</v>
          </cell>
          <cell r="I34">
            <v>53</v>
          </cell>
          <cell r="J34">
            <v>63.9</v>
          </cell>
          <cell r="K34">
            <v>66.099999999999994</v>
          </cell>
          <cell r="L34">
            <v>70.7</v>
          </cell>
          <cell r="M34">
            <v>72.2</v>
          </cell>
          <cell r="N34">
            <v>58.3</v>
          </cell>
          <cell r="O34">
            <v>59.8</v>
          </cell>
          <cell r="P34">
            <v>61.7</v>
          </cell>
          <cell r="Q34">
            <v>62.3</v>
          </cell>
          <cell r="R34">
            <v>58.5</v>
          </cell>
          <cell r="S34">
            <v>60.6</v>
          </cell>
          <cell r="T34">
            <v>65.099999999999994</v>
          </cell>
          <cell r="U34">
            <v>66.8</v>
          </cell>
          <cell r="V34">
            <v>53.1</v>
          </cell>
          <cell r="W34">
            <v>54.7</v>
          </cell>
          <cell r="X34">
            <v>56.9</v>
          </cell>
          <cell r="Y34">
            <v>57.6</v>
          </cell>
          <cell r="Z34">
            <v>277380</v>
          </cell>
          <cell r="AA34">
            <v>270910</v>
          </cell>
          <cell r="AB34">
            <v>548290</v>
          </cell>
        </row>
        <row r="35">
          <cell r="A35" t="str">
            <v>Local authority maintained mainstream schools10</v>
          </cell>
          <cell r="B35">
            <v>51.4</v>
          </cell>
          <cell r="C35">
            <v>53.2</v>
          </cell>
          <cell r="D35">
            <v>57.5</v>
          </cell>
          <cell r="E35">
            <v>59.3</v>
          </cell>
          <cell r="F35">
            <v>46.1</v>
          </cell>
          <cell r="G35">
            <v>47.6</v>
          </cell>
          <cell r="H35">
            <v>49.8</v>
          </cell>
          <cell r="I35">
            <v>50.6</v>
          </cell>
          <cell r="J35">
            <v>62.8</v>
          </cell>
          <cell r="K35">
            <v>64.7</v>
          </cell>
          <cell r="L35">
            <v>69.2</v>
          </cell>
          <cell r="M35">
            <v>70.8</v>
          </cell>
          <cell r="N35">
            <v>56.7</v>
          </cell>
          <cell r="O35">
            <v>58</v>
          </cell>
          <cell r="P35">
            <v>59.8</v>
          </cell>
          <cell r="Q35">
            <v>60.4</v>
          </cell>
          <cell r="R35">
            <v>57</v>
          </cell>
          <cell r="S35">
            <v>58.9</v>
          </cell>
          <cell r="T35">
            <v>63.3</v>
          </cell>
          <cell r="U35">
            <v>65</v>
          </cell>
          <cell r="V35">
            <v>51.4</v>
          </cell>
          <cell r="W35">
            <v>52.7</v>
          </cell>
          <cell r="X35">
            <v>54.7</v>
          </cell>
          <cell r="Y35">
            <v>55.4</v>
          </cell>
          <cell r="Z35">
            <v>122538</v>
          </cell>
          <cell r="AA35">
            <v>120045</v>
          </cell>
          <cell r="AB35">
            <v>242583</v>
          </cell>
        </row>
        <row r="36">
          <cell r="A36" t="str">
            <v>Academies and free schools11</v>
          </cell>
          <cell r="B36">
            <v>54.7</v>
          </cell>
          <cell r="C36">
            <v>56.8</v>
          </cell>
          <cell r="D36">
            <v>61.3</v>
          </cell>
          <cell r="E36">
            <v>63.1</v>
          </cell>
          <cell r="F36">
            <v>49.6</v>
          </cell>
          <cell r="G36">
            <v>51.4</v>
          </cell>
          <cell r="H36">
            <v>54</v>
          </cell>
          <cell r="I36">
            <v>54.8</v>
          </cell>
          <cell r="J36">
            <v>64.8</v>
          </cell>
          <cell r="K36">
            <v>67.3</v>
          </cell>
          <cell r="L36">
            <v>71.8</v>
          </cell>
          <cell r="M36">
            <v>73.3</v>
          </cell>
          <cell r="N36">
            <v>59.5</v>
          </cell>
          <cell r="O36">
            <v>61.2</v>
          </cell>
          <cell r="P36">
            <v>63.3</v>
          </cell>
          <cell r="Q36">
            <v>63.9</v>
          </cell>
          <cell r="R36">
            <v>59.7</v>
          </cell>
          <cell r="S36">
            <v>62</v>
          </cell>
          <cell r="T36">
            <v>66.5</v>
          </cell>
          <cell r="U36">
            <v>68.099999999999994</v>
          </cell>
          <cell r="V36">
            <v>54.5</v>
          </cell>
          <cell r="W36">
            <v>56.2</v>
          </cell>
          <cell r="X36">
            <v>58.5</v>
          </cell>
          <cell r="Y36">
            <v>59.3</v>
          </cell>
          <cell r="Z36">
            <v>154588</v>
          </cell>
          <cell r="AA36">
            <v>150571</v>
          </cell>
          <cell r="AB36">
            <v>305159</v>
          </cell>
        </row>
        <row r="37">
          <cell r="A37" t="str">
            <v>Sponsored academies11</v>
          </cell>
          <cell r="B37">
            <v>35.5</v>
          </cell>
          <cell r="C37">
            <v>38.799999999999997</v>
          </cell>
          <cell r="D37">
            <v>46.1</v>
          </cell>
          <cell r="E37">
            <v>48.4</v>
          </cell>
          <cell r="F37">
            <v>32.5</v>
          </cell>
          <cell r="G37">
            <v>35.4</v>
          </cell>
          <cell r="H37">
            <v>40.299999999999997</v>
          </cell>
          <cell r="I37">
            <v>41.6</v>
          </cell>
          <cell r="J37">
            <v>44.9</v>
          </cell>
          <cell r="K37">
            <v>48.8</v>
          </cell>
          <cell r="L37">
            <v>56.7</v>
          </cell>
          <cell r="M37">
            <v>58.8</v>
          </cell>
          <cell r="N37">
            <v>41</v>
          </cell>
          <cell r="O37">
            <v>44</v>
          </cell>
          <cell r="P37">
            <v>48.2</v>
          </cell>
          <cell r="Q37">
            <v>49.3</v>
          </cell>
          <cell r="R37">
            <v>40</v>
          </cell>
          <cell r="S37">
            <v>43.6</v>
          </cell>
          <cell r="T37">
            <v>51.2</v>
          </cell>
          <cell r="U37">
            <v>53.4</v>
          </cell>
          <cell r="V37">
            <v>36.6</v>
          </cell>
          <cell r="W37">
            <v>39.6</v>
          </cell>
          <cell r="X37">
            <v>44.1</v>
          </cell>
          <cell r="Y37">
            <v>45.3</v>
          </cell>
          <cell r="Z37">
            <v>36614</v>
          </cell>
          <cell r="AA37">
            <v>34224</v>
          </cell>
          <cell r="AB37">
            <v>70838</v>
          </cell>
        </row>
        <row r="38">
          <cell r="A38" t="str">
            <v>Converter academies11</v>
          </cell>
          <cell r="B38">
            <v>60.8</v>
          </cell>
          <cell r="C38">
            <v>62.6</v>
          </cell>
          <cell r="D38">
            <v>66.2</v>
          </cell>
          <cell r="E38">
            <v>67.8</v>
          </cell>
          <cell r="F38">
            <v>55.1</v>
          </cell>
          <cell r="G38">
            <v>56.5</v>
          </cell>
          <cell r="H38">
            <v>58.3</v>
          </cell>
          <cell r="I38">
            <v>59.1</v>
          </cell>
          <cell r="J38">
            <v>70.8</v>
          </cell>
          <cell r="K38">
            <v>72.8</v>
          </cell>
          <cell r="L38">
            <v>76.400000000000006</v>
          </cell>
          <cell r="M38">
            <v>77.7</v>
          </cell>
          <cell r="N38">
            <v>65.099999999999994</v>
          </cell>
          <cell r="O38">
            <v>66.400000000000006</v>
          </cell>
          <cell r="P38">
            <v>67.8</v>
          </cell>
          <cell r="Q38">
            <v>68.3</v>
          </cell>
          <cell r="R38">
            <v>65.8</v>
          </cell>
          <cell r="S38">
            <v>67.7</v>
          </cell>
          <cell r="T38">
            <v>71.2</v>
          </cell>
          <cell r="U38">
            <v>72.7</v>
          </cell>
          <cell r="V38">
            <v>60.1</v>
          </cell>
          <cell r="W38">
            <v>61.4</v>
          </cell>
          <cell r="X38">
            <v>63</v>
          </cell>
          <cell r="Y38">
            <v>63.6</v>
          </cell>
          <cell r="Z38">
            <v>117087</v>
          </cell>
          <cell r="AA38">
            <v>115850</v>
          </cell>
          <cell r="AB38">
            <v>232937</v>
          </cell>
        </row>
        <row r="39">
          <cell r="A39" t="str">
            <v>Free schools</v>
          </cell>
          <cell r="B39">
            <v>63.4</v>
          </cell>
          <cell r="C39">
            <v>65.8</v>
          </cell>
          <cell r="D39">
            <v>66.400000000000006</v>
          </cell>
          <cell r="E39">
            <v>66.900000000000006</v>
          </cell>
          <cell r="F39">
            <v>55.1</v>
          </cell>
          <cell r="G39">
            <v>56.5</v>
          </cell>
          <cell r="H39">
            <v>56.7</v>
          </cell>
          <cell r="I39">
            <v>57</v>
          </cell>
          <cell r="J39">
            <v>69.099999999999994</v>
          </cell>
          <cell r="K39">
            <v>72.3</v>
          </cell>
          <cell r="L39">
            <v>72.8</v>
          </cell>
          <cell r="M39">
            <v>73.8</v>
          </cell>
          <cell r="N39">
            <v>60.2</v>
          </cell>
          <cell r="O39">
            <v>61.8</v>
          </cell>
          <cell r="P39">
            <v>61.8</v>
          </cell>
          <cell r="Q39">
            <v>61.8</v>
          </cell>
          <cell r="R39">
            <v>65.3</v>
          </cell>
          <cell r="S39">
            <v>68.099999999999994</v>
          </cell>
          <cell r="T39">
            <v>68.599999999999994</v>
          </cell>
          <cell r="U39">
            <v>69.3</v>
          </cell>
          <cell r="V39">
            <v>56.9</v>
          </cell>
          <cell r="W39">
            <v>58.3</v>
          </cell>
          <cell r="X39">
            <v>58.5</v>
          </cell>
          <cell r="Y39">
            <v>58.7</v>
          </cell>
          <cell r="Z39">
            <v>363</v>
          </cell>
          <cell r="AA39">
            <v>191</v>
          </cell>
          <cell r="AB39">
            <v>554</v>
          </cell>
        </row>
        <row r="40">
          <cell r="A40" t="str">
            <v>University technical colleges (UTCs)</v>
          </cell>
          <cell r="B40">
            <v>45.6</v>
          </cell>
          <cell r="C40">
            <v>46.9</v>
          </cell>
          <cell r="D40">
            <v>47.8</v>
          </cell>
          <cell r="E40">
            <v>58.8</v>
          </cell>
          <cell r="F40">
            <v>43.8</v>
          </cell>
          <cell r="G40">
            <v>44.2</v>
          </cell>
          <cell r="H40">
            <v>44.7</v>
          </cell>
          <cell r="I40">
            <v>50.9</v>
          </cell>
          <cell r="J40">
            <v>37.5</v>
          </cell>
          <cell r="K40">
            <v>37.5</v>
          </cell>
          <cell r="L40">
            <v>37.5</v>
          </cell>
          <cell r="M40">
            <v>39.1</v>
          </cell>
          <cell r="N40">
            <v>37.5</v>
          </cell>
          <cell r="O40">
            <v>37.5</v>
          </cell>
          <cell r="P40">
            <v>37.5</v>
          </cell>
          <cell r="Q40">
            <v>39.1</v>
          </cell>
          <cell r="R40">
            <v>43.8</v>
          </cell>
          <cell r="S40">
            <v>44.8</v>
          </cell>
          <cell r="T40">
            <v>45.5</v>
          </cell>
          <cell r="U40">
            <v>54.5</v>
          </cell>
          <cell r="V40">
            <v>42.4</v>
          </cell>
          <cell r="W40">
            <v>42.8</v>
          </cell>
          <cell r="X40">
            <v>43.1</v>
          </cell>
          <cell r="Y40">
            <v>48.3</v>
          </cell>
          <cell r="Z40">
            <v>226</v>
          </cell>
          <cell r="AA40">
            <v>64</v>
          </cell>
          <cell r="AB40">
            <v>290</v>
          </cell>
        </row>
        <row r="41">
          <cell r="A41" t="str">
            <v>Studio schools</v>
          </cell>
          <cell r="B41">
            <v>14.1</v>
          </cell>
          <cell r="C41">
            <v>14.4</v>
          </cell>
          <cell r="D41">
            <v>19.5</v>
          </cell>
          <cell r="E41">
            <v>21.1</v>
          </cell>
          <cell r="F41">
            <v>12.1</v>
          </cell>
          <cell r="G41">
            <v>12.4</v>
          </cell>
          <cell r="H41">
            <v>14.8</v>
          </cell>
          <cell r="I41">
            <v>15.8</v>
          </cell>
          <cell r="J41">
            <v>19.399999999999999</v>
          </cell>
          <cell r="K41">
            <v>20.7</v>
          </cell>
          <cell r="L41">
            <v>27.3</v>
          </cell>
          <cell r="M41">
            <v>28.5</v>
          </cell>
          <cell r="N41">
            <v>18.600000000000001</v>
          </cell>
          <cell r="O41">
            <v>19.8</v>
          </cell>
          <cell r="P41">
            <v>24</v>
          </cell>
          <cell r="Q41">
            <v>25.2</v>
          </cell>
          <cell r="R41">
            <v>16.5</v>
          </cell>
          <cell r="S41">
            <v>17.2</v>
          </cell>
          <cell r="T41">
            <v>23</v>
          </cell>
          <cell r="U41">
            <v>24.4</v>
          </cell>
          <cell r="V41">
            <v>15</v>
          </cell>
          <cell r="W41">
            <v>15.7</v>
          </cell>
          <cell r="X41">
            <v>18.899999999999999</v>
          </cell>
          <cell r="Y41">
            <v>20</v>
          </cell>
          <cell r="Z41">
            <v>298</v>
          </cell>
          <cell r="AA41">
            <v>242</v>
          </cell>
          <cell r="AB41">
            <v>540</v>
          </cell>
        </row>
        <row r="42">
          <cell r="A42" t="str">
            <v>All state-funded special schools12</v>
          </cell>
          <cell r="B42">
            <v>0.4</v>
          </cell>
          <cell r="C42">
            <v>0.5</v>
          </cell>
          <cell r="D42">
            <v>0.5</v>
          </cell>
          <cell r="E42">
            <v>0.6</v>
          </cell>
          <cell r="F42">
            <v>0.3</v>
          </cell>
          <cell r="G42">
            <v>0.4</v>
          </cell>
          <cell r="H42">
            <v>0.4</v>
          </cell>
          <cell r="I42">
            <v>0.4</v>
          </cell>
          <cell r="J42">
            <v>0.2</v>
          </cell>
          <cell r="K42">
            <v>0.2</v>
          </cell>
          <cell r="L42">
            <v>0.2</v>
          </cell>
          <cell r="M42">
            <v>0.3</v>
          </cell>
          <cell r="N42">
            <v>0.1</v>
          </cell>
          <cell r="O42">
            <v>0.1</v>
          </cell>
          <cell r="P42">
            <v>0.1</v>
          </cell>
          <cell r="Q42">
            <v>0.1</v>
          </cell>
          <cell r="R42">
            <v>0.4</v>
          </cell>
          <cell r="S42">
            <v>0.4</v>
          </cell>
          <cell r="T42">
            <v>0.4</v>
          </cell>
          <cell r="U42">
            <v>0.5</v>
          </cell>
          <cell r="V42">
            <v>0.3</v>
          </cell>
          <cell r="W42">
            <v>0.3</v>
          </cell>
          <cell r="X42">
            <v>0.3</v>
          </cell>
          <cell r="Y42">
            <v>0.3</v>
          </cell>
          <cell r="Z42">
            <v>7374</v>
          </cell>
          <cell r="AA42">
            <v>2780</v>
          </cell>
          <cell r="AB42">
            <v>10154</v>
          </cell>
        </row>
        <row r="43">
          <cell r="A43" t="str">
            <v>All state-funded schools13</v>
          </cell>
          <cell r="B43">
            <v>51.9</v>
          </cell>
          <cell r="C43">
            <v>53.8</v>
          </cell>
          <cell r="D43">
            <v>58.1</v>
          </cell>
          <cell r="E43">
            <v>59.9</v>
          </cell>
          <cell r="F43">
            <v>46.9</v>
          </cell>
          <cell r="G43">
            <v>48.4</v>
          </cell>
          <cell r="H43">
            <v>50.8</v>
          </cell>
          <cell r="I43">
            <v>51.6</v>
          </cell>
          <cell r="J43">
            <v>63.3</v>
          </cell>
          <cell r="K43">
            <v>65.5</v>
          </cell>
          <cell r="L43">
            <v>70</v>
          </cell>
          <cell r="M43">
            <v>71.400000000000006</v>
          </cell>
          <cell r="N43">
            <v>57.7</v>
          </cell>
          <cell r="O43">
            <v>59.2</v>
          </cell>
          <cell r="P43">
            <v>61.1</v>
          </cell>
          <cell r="Q43">
            <v>61.7</v>
          </cell>
          <cell r="R43">
            <v>57.5</v>
          </cell>
          <cell r="S43">
            <v>59.5</v>
          </cell>
          <cell r="T43">
            <v>63.9</v>
          </cell>
          <cell r="U43">
            <v>65.5</v>
          </cell>
          <cell r="V43">
            <v>52.2</v>
          </cell>
          <cell r="W43">
            <v>53.7</v>
          </cell>
          <cell r="X43">
            <v>55.9</v>
          </cell>
          <cell r="Y43">
            <v>56.6</v>
          </cell>
          <cell r="Z43">
            <v>284754</v>
          </cell>
          <cell r="AA43">
            <v>273690</v>
          </cell>
          <cell r="AB43">
            <v>558444</v>
          </cell>
        </row>
        <row r="44">
          <cell r="A44" t="str">
            <v>Hospital schools and alternative provision including academy and free school alternative provision and pupil referral units</v>
          </cell>
          <cell r="B44">
            <v>1</v>
          </cell>
          <cell r="C44">
            <v>1.1000000000000001</v>
          </cell>
          <cell r="D44">
            <v>1.4</v>
          </cell>
          <cell r="E44">
            <v>1.6</v>
          </cell>
          <cell r="F44">
            <v>0.7</v>
          </cell>
          <cell r="G44">
            <v>0.7</v>
          </cell>
          <cell r="H44">
            <v>0.9</v>
          </cell>
          <cell r="I44">
            <v>0.9</v>
          </cell>
          <cell r="J44">
            <v>2</v>
          </cell>
          <cell r="K44">
            <v>2.4</v>
          </cell>
          <cell r="L44">
            <v>2.7</v>
          </cell>
          <cell r="M44">
            <v>3</v>
          </cell>
          <cell r="N44">
            <v>1.5</v>
          </cell>
          <cell r="O44">
            <v>1.8</v>
          </cell>
          <cell r="P44">
            <v>2</v>
          </cell>
          <cell r="Q44">
            <v>2</v>
          </cell>
          <cell r="R44">
            <v>1.4</v>
          </cell>
          <cell r="S44">
            <v>1.6</v>
          </cell>
          <cell r="T44">
            <v>1.9</v>
          </cell>
          <cell r="U44">
            <v>2.1</v>
          </cell>
          <cell r="V44">
            <v>1</v>
          </cell>
          <cell r="W44">
            <v>1.1000000000000001</v>
          </cell>
          <cell r="X44">
            <v>1.3</v>
          </cell>
          <cell r="Y44">
            <v>1.3</v>
          </cell>
          <cell r="Z44">
            <v>5910</v>
          </cell>
          <cell r="AA44">
            <v>3225</v>
          </cell>
          <cell r="AB44">
            <v>9135</v>
          </cell>
        </row>
        <row r="45">
          <cell r="A45" t="str">
            <v>All state-funded schools, hospital schools and alternative provision including academy and free school alternative provision and pupil referral units</v>
          </cell>
          <cell r="B45">
            <v>50.8</v>
          </cell>
          <cell r="C45">
            <v>52.8</v>
          </cell>
          <cell r="D45">
            <v>57</v>
          </cell>
          <cell r="E45">
            <v>58.7</v>
          </cell>
          <cell r="F45">
            <v>45.9</v>
          </cell>
          <cell r="G45">
            <v>47.5</v>
          </cell>
          <cell r="H45">
            <v>49.8</v>
          </cell>
          <cell r="I45">
            <v>50.6</v>
          </cell>
          <cell r="J45">
            <v>62.6</v>
          </cell>
          <cell r="K45">
            <v>64.7</v>
          </cell>
          <cell r="L45">
            <v>69.2</v>
          </cell>
          <cell r="M45">
            <v>70.599999999999994</v>
          </cell>
          <cell r="N45">
            <v>57.1</v>
          </cell>
          <cell r="O45">
            <v>58.5</v>
          </cell>
          <cell r="P45">
            <v>60.4</v>
          </cell>
          <cell r="Q45">
            <v>61</v>
          </cell>
          <cell r="R45">
            <v>56.6</v>
          </cell>
          <cell r="S45">
            <v>58.6</v>
          </cell>
          <cell r="T45">
            <v>62.9</v>
          </cell>
          <cell r="U45">
            <v>64.5</v>
          </cell>
          <cell r="V45">
            <v>51.4</v>
          </cell>
          <cell r="W45">
            <v>52.9</v>
          </cell>
          <cell r="X45">
            <v>55</v>
          </cell>
          <cell r="Y45">
            <v>55.7</v>
          </cell>
          <cell r="Z45">
            <v>290664</v>
          </cell>
          <cell r="AA45">
            <v>276915</v>
          </cell>
          <cell r="AB45">
            <v>567579</v>
          </cell>
        </row>
        <row r="46">
          <cell r="A46" t="str">
            <v>Non-maintained special schools</v>
          </cell>
          <cell r="B46">
            <v>3.3</v>
          </cell>
          <cell r="C46">
            <v>3.7</v>
          </cell>
          <cell r="D46">
            <v>3.7</v>
          </cell>
          <cell r="E46">
            <v>4.2</v>
          </cell>
          <cell r="F46">
            <v>2.2999999999999998</v>
          </cell>
          <cell r="G46">
            <v>2.8</v>
          </cell>
          <cell r="H46">
            <v>2.8</v>
          </cell>
          <cell r="I46">
            <v>2.8</v>
          </cell>
          <cell r="J46">
            <v>2.1</v>
          </cell>
          <cell r="K46">
            <v>2.1</v>
          </cell>
          <cell r="L46">
            <v>2.1</v>
          </cell>
          <cell r="M46">
            <v>2.1</v>
          </cell>
          <cell r="N46">
            <v>2.1</v>
          </cell>
          <cell r="O46">
            <v>2.1</v>
          </cell>
          <cell r="P46">
            <v>2.1</v>
          </cell>
          <cell r="Q46">
            <v>2.1</v>
          </cell>
          <cell r="R46">
            <v>3</v>
          </cell>
          <cell r="S46">
            <v>3.3</v>
          </cell>
          <cell r="T46">
            <v>3.3</v>
          </cell>
          <cell r="U46">
            <v>3.7</v>
          </cell>
          <cell r="V46">
            <v>2.2999999999999998</v>
          </cell>
          <cell r="W46">
            <v>2.6</v>
          </cell>
          <cell r="X46">
            <v>2.6</v>
          </cell>
          <cell r="Y46">
            <v>2.6</v>
          </cell>
          <cell r="Z46">
            <v>428</v>
          </cell>
          <cell r="AA46">
            <v>143</v>
          </cell>
          <cell r="AB46">
            <v>571</v>
          </cell>
        </row>
        <row r="47">
          <cell r="A47" t="str">
            <v>Independent schools</v>
          </cell>
          <cell r="B47">
            <v>41.8</v>
          </cell>
          <cell r="C47">
            <v>46.9</v>
          </cell>
          <cell r="D47">
            <v>47</v>
          </cell>
          <cell r="E47">
            <v>50.6</v>
          </cell>
          <cell r="F47">
            <v>23.1</v>
          </cell>
          <cell r="G47">
            <v>23.4</v>
          </cell>
          <cell r="H47">
            <v>23.5</v>
          </cell>
          <cell r="I47">
            <v>23.7</v>
          </cell>
          <cell r="J47">
            <v>61.3</v>
          </cell>
          <cell r="K47">
            <v>64.5</v>
          </cell>
          <cell r="L47">
            <v>64.599999999999994</v>
          </cell>
          <cell r="M47">
            <v>67.3</v>
          </cell>
          <cell r="N47">
            <v>34.6</v>
          </cell>
          <cell r="O47">
            <v>35</v>
          </cell>
          <cell r="P47">
            <v>35</v>
          </cell>
          <cell r="Q47">
            <v>35.5</v>
          </cell>
          <cell r="R47">
            <v>51.4</v>
          </cell>
          <cell r="S47">
            <v>55.6</v>
          </cell>
          <cell r="T47">
            <v>55.7</v>
          </cell>
          <cell r="U47">
            <v>58.8</v>
          </cell>
          <cell r="V47">
            <v>28.7</v>
          </cell>
          <cell r="W47">
            <v>29.1</v>
          </cell>
          <cell r="X47">
            <v>29.1</v>
          </cell>
          <cell r="Y47">
            <v>29.5</v>
          </cell>
          <cell r="Z47">
            <v>24401</v>
          </cell>
          <cell r="AA47">
            <v>23661</v>
          </cell>
          <cell r="AB47">
            <v>48062</v>
          </cell>
        </row>
        <row r="48">
          <cell r="A48" t="str">
            <v>Independent special schools</v>
          </cell>
          <cell r="B48">
            <v>3.2</v>
          </cell>
          <cell r="C48">
            <v>4</v>
          </cell>
          <cell r="D48">
            <v>4.2</v>
          </cell>
          <cell r="E48">
            <v>4.4000000000000004</v>
          </cell>
          <cell r="F48">
            <v>1.5</v>
          </cell>
          <cell r="G48">
            <v>1.5</v>
          </cell>
          <cell r="H48">
            <v>1.7</v>
          </cell>
          <cell r="I48">
            <v>1.9</v>
          </cell>
          <cell r="J48">
            <v>2.9</v>
          </cell>
          <cell r="K48">
            <v>2.9</v>
          </cell>
          <cell r="L48">
            <v>2.9</v>
          </cell>
          <cell r="M48">
            <v>2.9</v>
          </cell>
          <cell r="N48">
            <v>2.4</v>
          </cell>
          <cell r="O48">
            <v>2.4</v>
          </cell>
          <cell r="P48">
            <v>2.4</v>
          </cell>
          <cell r="Q48">
            <v>2.4</v>
          </cell>
          <cell r="R48">
            <v>3.1</v>
          </cell>
          <cell r="S48">
            <v>3.7</v>
          </cell>
          <cell r="T48">
            <v>3.9</v>
          </cell>
          <cell r="U48">
            <v>4.0999999999999996</v>
          </cell>
          <cell r="V48">
            <v>1.7</v>
          </cell>
          <cell r="W48">
            <v>1.7</v>
          </cell>
          <cell r="X48">
            <v>1.9</v>
          </cell>
          <cell r="Y48">
            <v>2</v>
          </cell>
          <cell r="Z48">
            <v>1822</v>
          </cell>
          <cell r="AA48">
            <v>551</v>
          </cell>
          <cell r="AB48">
            <v>2373</v>
          </cell>
        </row>
        <row r="49">
          <cell r="A49" t="str">
            <v>All independent schools14</v>
          </cell>
          <cell r="B49">
            <v>38.6</v>
          </cell>
          <cell r="C49">
            <v>43.3</v>
          </cell>
          <cell r="D49">
            <v>43.4</v>
          </cell>
          <cell r="E49">
            <v>46.7</v>
          </cell>
          <cell r="F49">
            <v>21.3</v>
          </cell>
          <cell r="G49">
            <v>21.6</v>
          </cell>
          <cell r="H49">
            <v>21.6</v>
          </cell>
          <cell r="I49">
            <v>21.8</v>
          </cell>
          <cell r="J49">
            <v>59.6</v>
          </cell>
          <cell r="K49">
            <v>62.7</v>
          </cell>
          <cell r="L49">
            <v>62.8</v>
          </cell>
          <cell r="M49">
            <v>65.5</v>
          </cell>
          <cell r="N49">
            <v>33.700000000000003</v>
          </cell>
          <cell r="O49">
            <v>34.1</v>
          </cell>
          <cell r="P49">
            <v>34.1</v>
          </cell>
          <cell r="Q49">
            <v>34.6</v>
          </cell>
          <cell r="R49">
            <v>48.6</v>
          </cell>
          <cell r="S49">
            <v>52.6</v>
          </cell>
          <cell r="T49">
            <v>52.7</v>
          </cell>
          <cell r="U49">
            <v>55.7</v>
          </cell>
          <cell r="V49">
            <v>27.2</v>
          </cell>
          <cell r="W49">
            <v>27.5</v>
          </cell>
          <cell r="X49">
            <v>27.6</v>
          </cell>
          <cell r="Y49">
            <v>27.9</v>
          </cell>
          <cell r="Z49">
            <v>26651</v>
          </cell>
          <cell r="AA49">
            <v>24355</v>
          </cell>
          <cell r="AB49">
            <v>51006</v>
          </cell>
        </row>
        <row r="50">
          <cell r="A50" t="str">
            <v>All special schools</v>
          </cell>
          <cell r="B50">
            <v>1.1000000000000001</v>
          </cell>
          <cell r="C50">
            <v>1.3</v>
          </cell>
          <cell r="D50">
            <v>1.4</v>
          </cell>
          <cell r="E50">
            <v>1.5</v>
          </cell>
          <cell r="F50">
            <v>0.7</v>
          </cell>
          <cell r="G50">
            <v>0.7</v>
          </cell>
          <cell r="H50">
            <v>0.7</v>
          </cell>
          <cell r="I50">
            <v>0.8</v>
          </cell>
          <cell r="J50">
            <v>0.7</v>
          </cell>
          <cell r="K50">
            <v>0.7</v>
          </cell>
          <cell r="L50">
            <v>0.7</v>
          </cell>
          <cell r="M50">
            <v>0.7</v>
          </cell>
          <cell r="N50">
            <v>0.5</v>
          </cell>
          <cell r="O50">
            <v>0.5</v>
          </cell>
          <cell r="P50">
            <v>0.5</v>
          </cell>
          <cell r="Q50">
            <v>0.5</v>
          </cell>
          <cell r="R50">
            <v>1</v>
          </cell>
          <cell r="S50">
            <v>1.1000000000000001</v>
          </cell>
          <cell r="T50">
            <v>1.2</v>
          </cell>
          <cell r="U50">
            <v>1.3</v>
          </cell>
          <cell r="V50">
            <v>0.6</v>
          </cell>
          <cell r="W50">
            <v>0.7</v>
          </cell>
          <cell r="X50">
            <v>0.7</v>
          </cell>
          <cell r="Y50">
            <v>0.7</v>
          </cell>
          <cell r="Z50">
            <v>9624</v>
          </cell>
          <cell r="AA50">
            <v>3474</v>
          </cell>
          <cell r="AB50">
            <v>13098</v>
          </cell>
        </row>
        <row r="51">
          <cell r="A51" t="str">
            <v>All schools</v>
          </cell>
          <cell r="B51">
            <v>49.8</v>
          </cell>
          <cell r="C51">
            <v>52</v>
          </cell>
          <cell r="D51">
            <v>55.8</v>
          </cell>
          <cell r="E51">
            <v>57.7</v>
          </cell>
          <cell r="F51">
            <v>43.9</v>
          </cell>
          <cell r="G51">
            <v>45.3</v>
          </cell>
          <cell r="H51">
            <v>47.4</v>
          </cell>
          <cell r="I51">
            <v>48.2</v>
          </cell>
          <cell r="J51">
            <v>62.3</v>
          </cell>
          <cell r="K51">
            <v>64.599999999999994</v>
          </cell>
          <cell r="L51">
            <v>68.7</v>
          </cell>
          <cell r="M51">
            <v>70.2</v>
          </cell>
          <cell r="N51">
            <v>55.2</v>
          </cell>
          <cell r="O51">
            <v>56.5</v>
          </cell>
          <cell r="P51">
            <v>58.3</v>
          </cell>
          <cell r="Q51">
            <v>58.9</v>
          </cell>
          <cell r="R51">
            <v>55.9</v>
          </cell>
          <cell r="S51">
            <v>58.1</v>
          </cell>
          <cell r="T51">
            <v>62.1</v>
          </cell>
          <cell r="U51">
            <v>63.8</v>
          </cell>
          <cell r="V51">
            <v>49.4</v>
          </cell>
          <cell r="W51">
            <v>50.8</v>
          </cell>
          <cell r="X51">
            <v>52.7</v>
          </cell>
          <cell r="Y51">
            <v>53.4</v>
          </cell>
          <cell r="Z51">
            <v>317315</v>
          </cell>
          <cell r="AA51">
            <v>301270</v>
          </cell>
          <cell r="AB51">
            <v>618585</v>
          </cell>
        </row>
        <row r="52">
          <cell r="A52" t="str">
            <v>Comprehensive schools</v>
          </cell>
          <cell r="B52">
            <v>51.8</v>
          </cell>
          <cell r="C52">
            <v>53.7</v>
          </cell>
          <cell r="D52">
            <v>58.2</v>
          </cell>
          <cell r="E52">
            <v>60.1</v>
          </cell>
          <cell r="F52">
            <v>46.5</v>
          </cell>
          <cell r="G52">
            <v>48</v>
          </cell>
          <cell r="H52">
            <v>50.5</v>
          </cell>
          <cell r="I52">
            <v>51.4</v>
          </cell>
          <cell r="J52">
            <v>62.8</v>
          </cell>
          <cell r="K52">
            <v>65</v>
          </cell>
          <cell r="L52">
            <v>69.7</v>
          </cell>
          <cell r="M52">
            <v>71.2</v>
          </cell>
          <cell r="N52">
            <v>57</v>
          </cell>
          <cell r="O52">
            <v>58.4</v>
          </cell>
          <cell r="P52">
            <v>60.5</v>
          </cell>
          <cell r="Q52">
            <v>61.1</v>
          </cell>
          <cell r="R52">
            <v>57.2</v>
          </cell>
          <cell r="S52">
            <v>59.3</v>
          </cell>
          <cell r="T52">
            <v>63.9</v>
          </cell>
          <cell r="U52">
            <v>65.599999999999994</v>
          </cell>
          <cell r="V52">
            <v>51.7</v>
          </cell>
          <cell r="W52">
            <v>53.2</v>
          </cell>
          <cell r="X52">
            <v>55.4</v>
          </cell>
          <cell r="Y52">
            <v>56.2</v>
          </cell>
          <cell r="Z52">
            <v>256072</v>
          </cell>
          <cell r="AA52">
            <v>249474</v>
          </cell>
          <cell r="AB52">
            <v>505546</v>
          </cell>
        </row>
        <row r="53">
          <cell r="A53" t="str">
            <v>Selective schools</v>
          </cell>
          <cell r="B53">
            <v>94.3</v>
          </cell>
          <cell r="C53">
            <v>98.3</v>
          </cell>
          <cell r="D53">
            <v>98.3</v>
          </cell>
          <cell r="E53">
            <v>98.5</v>
          </cell>
          <cell r="F53">
            <v>91.9</v>
          </cell>
          <cell r="G53">
            <v>95.7</v>
          </cell>
          <cell r="H53">
            <v>95.7</v>
          </cell>
          <cell r="I53">
            <v>95.9</v>
          </cell>
          <cell r="J53">
            <v>97.6</v>
          </cell>
          <cell r="K53">
            <v>99.1</v>
          </cell>
          <cell r="L53">
            <v>99.1</v>
          </cell>
          <cell r="M53">
            <v>99.2</v>
          </cell>
          <cell r="N53">
            <v>96.1</v>
          </cell>
          <cell r="O53">
            <v>97.6</v>
          </cell>
          <cell r="P53">
            <v>97.6</v>
          </cell>
          <cell r="Q53">
            <v>97.7</v>
          </cell>
          <cell r="R53">
            <v>95.9</v>
          </cell>
          <cell r="S53">
            <v>98.7</v>
          </cell>
          <cell r="T53">
            <v>98.7</v>
          </cell>
          <cell r="U53">
            <v>98.9</v>
          </cell>
          <cell r="V53">
            <v>94</v>
          </cell>
          <cell r="W53">
            <v>96.7</v>
          </cell>
          <cell r="X53">
            <v>96.7</v>
          </cell>
          <cell r="Y53">
            <v>96.8</v>
          </cell>
          <cell r="Z53">
            <v>11411</v>
          </cell>
          <cell r="AA53">
            <v>11265</v>
          </cell>
          <cell r="AB53">
            <v>22676</v>
          </cell>
        </row>
        <row r="54">
          <cell r="A54" t="str">
            <v>Modern schools</v>
          </cell>
          <cell r="B54">
            <v>42.5</v>
          </cell>
          <cell r="C54">
            <v>45.4</v>
          </cell>
          <cell r="D54">
            <v>51.4</v>
          </cell>
          <cell r="E54">
            <v>53.5</v>
          </cell>
          <cell r="F54">
            <v>37.9</v>
          </cell>
          <cell r="G54">
            <v>40.299999999999997</v>
          </cell>
          <cell r="H54">
            <v>43.8</v>
          </cell>
          <cell r="I54">
            <v>45.1</v>
          </cell>
          <cell r="J54">
            <v>54.7</v>
          </cell>
          <cell r="K54">
            <v>57.9</v>
          </cell>
          <cell r="L54">
            <v>64</v>
          </cell>
          <cell r="M54">
            <v>66</v>
          </cell>
          <cell r="N54">
            <v>48.7</v>
          </cell>
          <cell r="O54">
            <v>50.8</v>
          </cell>
          <cell r="P54">
            <v>53.3</v>
          </cell>
          <cell r="Q54">
            <v>54.1</v>
          </cell>
          <cell r="R54">
            <v>48.7</v>
          </cell>
          <cell r="S54">
            <v>51.8</v>
          </cell>
          <cell r="T54">
            <v>57.8</v>
          </cell>
          <cell r="U54">
            <v>59.8</v>
          </cell>
          <cell r="V54">
            <v>43.4</v>
          </cell>
          <cell r="W54">
            <v>45.6</v>
          </cell>
          <cell r="X54">
            <v>48.6</v>
          </cell>
          <cell r="Y54">
            <v>49.6</v>
          </cell>
          <cell r="Z54">
            <v>9897</v>
          </cell>
          <cell r="AA54">
            <v>10171</v>
          </cell>
          <cell r="AB54">
            <v>20068</v>
          </cell>
        </row>
        <row r="55">
          <cell r="A55" t="str">
            <v>All state-funded mainstream schools4</v>
          </cell>
          <cell r="B55">
            <v>53.2</v>
          </cell>
          <cell r="C55">
            <v>55.2</v>
          </cell>
          <cell r="D55">
            <v>59.6</v>
          </cell>
          <cell r="E55">
            <v>61.5</v>
          </cell>
          <cell r="F55">
            <v>48.1</v>
          </cell>
          <cell r="G55">
            <v>49.7</v>
          </cell>
          <cell r="H55">
            <v>52.1</v>
          </cell>
          <cell r="I55">
            <v>53</v>
          </cell>
          <cell r="J55">
            <v>63.9</v>
          </cell>
          <cell r="K55">
            <v>66.099999999999994</v>
          </cell>
          <cell r="L55">
            <v>70.7</v>
          </cell>
          <cell r="M55">
            <v>72.2</v>
          </cell>
          <cell r="N55">
            <v>58.3</v>
          </cell>
          <cell r="O55">
            <v>59.8</v>
          </cell>
          <cell r="P55">
            <v>61.7</v>
          </cell>
          <cell r="Q55">
            <v>62.3</v>
          </cell>
          <cell r="R55">
            <v>58.5</v>
          </cell>
          <cell r="S55">
            <v>60.6</v>
          </cell>
          <cell r="T55">
            <v>65.099999999999994</v>
          </cell>
          <cell r="U55">
            <v>66.8</v>
          </cell>
          <cell r="V55">
            <v>53.1</v>
          </cell>
          <cell r="W55">
            <v>54.7</v>
          </cell>
          <cell r="X55">
            <v>56.9</v>
          </cell>
          <cell r="Y55">
            <v>57.6</v>
          </cell>
          <cell r="Z55">
            <v>277380</v>
          </cell>
          <cell r="AA55">
            <v>270910</v>
          </cell>
          <cell r="AB55">
            <v>548290</v>
          </cell>
        </row>
      </sheetData>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collections/statistics-gcses-key-stage-4"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s://www.gov.uk/government/publications/progress-8-school-performance-measure-early-opt-in-school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9:H20"/>
  <sheetViews>
    <sheetView workbookViewId="0"/>
  </sheetViews>
  <sheetFormatPr baseColWidth="10" defaultColWidth="9.1640625" defaultRowHeight="13"/>
  <cols>
    <col min="1" max="1" width="2.5" style="693" customWidth="1"/>
    <col min="2" max="16384" width="9.1640625" style="693"/>
  </cols>
  <sheetData>
    <row r="9" spans="2:2" ht="25">
      <c r="B9" s="702" t="s">
        <v>736</v>
      </c>
    </row>
    <row r="11" spans="2:2" ht="14">
      <c r="B11" s="703" t="s">
        <v>737</v>
      </c>
    </row>
    <row r="13" spans="2:2">
      <c r="B13" s="700" t="s">
        <v>743</v>
      </c>
    </row>
    <row r="14" spans="2:2">
      <c r="B14" s="700" t="s">
        <v>540</v>
      </c>
    </row>
    <row r="15" spans="2:2" ht="15">
      <c r="B15" s="700" t="s">
        <v>541</v>
      </c>
    </row>
    <row r="16" spans="2:2">
      <c r="B16" s="700" t="s">
        <v>542</v>
      </c>
    </row>
    <row r="18" spans="2:8">
      <c r="B18" s="704" t="s">
        <v>543</v>
      </c>
    </row>
    <row r="20" spans="2:8">
      <c r="B20" s="862" t="s">
        <v>744</v>
      </c>
      <c r="H20" s="704" t="s">
        <v>745</v>
      </c>
    </row>
  </sheetData>
  <sheetProtection sheet="1" objects="1" scenarios="1"/>
  <hyperlinks>
    <hyperlink ref="B18" location="Index!A1" display="Index" xr:uid="{00000000-0004-0000-0000-000000000000}"/>
    <hyperlink ref="H20" r:id="rId1" xr:uid="{00000000-0004-0000-0000-000001000000}"/>
  </hyperlinks>
  <pageMargins left="0.7" right="0.7" top="0.75" bottom="0.75" header="0.3" footer="0.3"/>
  <pageSetup paperSize="9" fitToHeight="0"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38"/>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baseColWidth="10" defaultColWidth="9.1640625" defaultRowHeight="12"/>
  <cols>
    <col min="1" max="1" width="54.6640625" style="167" customWidth="1"/>
    <col min="2" max="2" width="10.6640625" style="167" customWidth="1"/>
    <col min="3" max="12" width="9.33203125" style="167" bestFit="1" customWidth="1"/>
    <col min="13" max="13" width="10.1640625" style="167" customWidth="1"/>
    <col min="14" max="14" width="10.5" style="167" customWidth="1"/>
    <col min="15" max="26" width="9.33203125" style="167" bestFit="1" customWidth="1"/>
    <col min="27" max="28" width="10" style="167" bestFit="1" customWidth="1"/>
    <col min="29" max="40" width="9.33203125" style="167" bestFit="1" customWidth="1"/>
    <col min="41" max="42" width="10" style="167" bestFit="1" customWidth="1"/>
    <col min="43" max="44" width="9.33203125" style="167" bestFit="1" customWidth="1"/>
    <col min="45" max="45" width="9.6640625" style="167" bestFit="1" customWidth="1"/>
    <col min="46" max="47" width="9.33203125" style="167" bestFit="1" customWidth="1"/>
    <col min="48" max="16384" width="9.1640625" style="167"/>
  </cols>
  <sheetData>
    <row r="1" spans="1:47" s="511" customFormat="1" ht="13">
      <c r="A1" s="511">
        <v>1</v>
      </c>
      <c r="B1" s="511">
        <f t="shared" ref="B1:AT1" si="0">A1+1</f>
        <v>2</v>
      </c>
      <c r="C1" s="511">
        <f t="shared" si="0"/>
        <v>3</v>
      </c>
      <c r="D1" s="511">
        <f t="shared" si="0"/>
        <v>4</v>
      </c>
      <c r="E1" s="511">
        <f t="shared" si="0"/>
        <v>5</v>
      </c>
      <c r="F1" s="511">
        <f t="shared" si="0"/>
        <v>6</v>
      </c>
      <c r="G1" s="511">
        <f t="shared" si="0"/>
        <v>7</v>
      </c>
      <c r="H1" s="511">
        <f t="shared" si="0"/>
        <v>8</v>
      </c>
      <c r="I1" s="511">
        <f t="shared" si="0"/>
        <v>9</v>
      </c>
      <c r="J1" s="511">
        <f t="shared" si="0"/>
        <v>10</v>
      </c>
      <c r="K1" s="511">
        <f t="shared" si="0"/>
        <v>11</v>
      </c>
      <c r="L1" s="511">
        <f t="shared" si="0"/>
        <v>12</v>
      </c>
      <c r="M1" s="511">
        <f t="shared" si="0"/>
        <v>13</v>
      </c>
      <c r="N1" s="511">
        <f t="shared" si="0"/>
        <v>14</v>
      </c>
      <c r="O1" s="511">
        <f t="shared" si="0"/>
        <v>15</v>
      </c>
      <c r="P1" s="511">
        <f t="shared" si="0"/>
        <v>16</v>
      </c>
      <c r="Q1" s="511">
        <f t="shared" si="0"/>
        <v>17</v>
      </c>
      <c r="R1" s="511">
        <f t="shared" si="0"/>
        <v>18</v>
      </c>
      <c r="S1" s="511">
        <f t="shared" si="0"/>
        <v>19</v>
      </c>
      <c r="T1" s="511">
        <f t="shared" si="0"/>
        <v>20</v>
      </c>
      <c r="U1" s="511">
        <f t="shared" si="0"/>
        <v>21</v>
      </c>
      <c r="V1" s="511">
        <f t="shared" si="0"/>
        <v>22</v>
      </c>
      <c r="W1" s="511">
        <f t="shared" si="0"/>
        <v>23</v>
      </c>
      <c r="X1" s="511">
        <f t="shared" si="0"/>
        <v>24</v>
      </c>
      <c r="Y1" s="511">
        <f t="shared" si="0"/>
        <v>25</v>
      </c>
      <c r="Z1" s="511">
        <f t="shared" si="0"/>
        <v>26</v>
      </c>
      <c r="AA1" s="511">
        <f t="shared" si="0"/>
        <v>27</v>
      </c>
      <c r="AB1" s="511">
        <f t="shared" si="0"/>
        <v>28</v>
      </c>
      <c r="AC1" s="511">
        <f t="shared" si="0"/>
        <v>29</v>
      </c>
      <c r="AD1" s="511">
        <f t="shared" si="0"/>
        <v>30</v>
      </c>
      <c r="AE1" s="511">
        <f t="shared" si="0"/>
        <v>31</v>
      </c>
      <c r="AF1" s="511">
        <f t="shared" si="0"/>
        <v>32</v>
      </c>
      <c r="AG1" s="511">
        <f t="shared" si="0"/>
        <v>33</v>
      </c>
      <c r="AH1" s="511">
        <f t="shared" si="0"/>
        <v>34</v>
      </c>
      <c r="AI1" s="511">
        <f t="shared" si="0"/>
        <v>35</v>
      </c>
      <c r="AJ1" s="511">
        <f t="shared" si="0"/>
        <v>36</v>
      </c>
      <c r="AK1" s="511">
        <f t="shared" si="0"/>
        <v>37</v>
      </c>
      <c r="AL1" s="511">
        <f t="shared" si="0"/>
        <v>38</v>
      </c>
      <c r="AM1" s="511">
        <f t="shared" si="0"/>
        <v>39</v>
      </c>
      <c r="AN1" s="511">
        <f t="shared" si="0"/>
        <v>40</v>
      </c>
      <c r="AO1" s="511">
        <f t="shared" si="0"/>
        <v>41</v>
      </c>
      <c r="AP1" s="511">
        <f t="shared" si="0"/>
        <v>42</v>
      </c>
      <c r="AQ1" s="511">
        <f t="shared" si="0"/>
        <v>43</v>
      </c>
      <c r="AR1" s="511">
        <f t="shared" si="0"/>
        <v>44</v>
      </c>
      <c r="AS1" s="511">
        <f t="shared" si="0"/>
        <v>45</v>
      </c>
      <c r="AT1" s="511">
        <f t="shared" si="0"/>
        <v>46</v>
      </c>
      <c r="AU1" s="511">
        <v>47</v>
      </c>
    </row>
    <row r="2" spans="1:47" ht="13">
      <c r="B2" s="535" t="s">
        <v>470</v>
      </c>
      <c r="C2" s="535" t="s">
        <v>471</v>
      </c>
      <c r="D2" s="535" t="s">
        <v>151</v>
      </c>
      <c r="E2" s="535" t="s">
        <v>472</v>
      </c>
      <c r="F2" s="535" t="s">
        <v>473</v>
      </c>
      <c r="G2" s="535" t="s">
        <v>474</v>
      </c>
      <c r="H2" s="535" t="s">
        <v>475</v>
      </c>
      <c r="I2" s="535" t="s">
        <v>476</v>
      </c>
      <c r="J2" s="535" t="s">
        <v>477</v>
      </c>
      <c r="K2" s="535" t="s">
        <v>478</v>
      </c>
      <c r="L2" s="535" t="s">
        <v>479</v>
      </c>
      <c r="M2" s="535" t="s">
        <v>480</v>
      </c>
      <c r="N2" s="535" t="s">
        <v>481</v>
      </c>
      <c r="O2" s="535" t="s">
        <v>482</v>
      </c>
      <c r="P2" s="535" t="s">
        <v>483</v>
      </c>
      <c r="Q2" s="535" t="s">
        <v>484</v>
      </c>
      <c r="R2" s="535" t="s">
        <v>150</v>
      </c>
      <c r="S2" s="535" t="s">
        <v>485</v>
      </c>
      <c r="T2" s="535" t="s">
        <v>486</v>
      </c>
      <c r="U2" s="535" t="s">
        <v>487</v>
      </c>
      <c r="V2" s="535" t="s">
        <v>488</v>
      </c>
      <c r="W2" s="535" t="s">
        <v>489</v>
      </c>
      <c r="X2" s="535" t="s">
        <v>490</v>
      </c>
      <c r="Y2" s="535" t="s">
        <v>491</v>
      </c>
      <c r="Z2" s="535" t="s">
        <v>492</v>
      </c>
      <c r="AA2" s="535" t="s">
        <v>493</v>
      </c>
      <c r="AB2" s="535" t="s">
        <v>494</v>
      </c>
      <c r="AC2" s="535" t="s">
        <v>495</v>
      </c>
      <c r="AD2" s="535" t="s">
        <v>496</v>
      </c>
      <c r="AE2" s="535" t="s">
        <v>497</v>
      </c>
      <c r="AF2" s="535" t="s">
        <v>90</v>
      </c>
      <c r="AG2" s="535" t="s">
        <v>498</v>
      </c>
      <c r="AH2" s="535" t="s">
        <v>499</v>
      </c>
      <c r="AI2" s="535" t="s">
        <v>500</v>
      </c>
      <c r="AJ2" s="535" t="s">
        <v>501</v>
      </c>
      <c r="AK2" s="535" t="s">
        <v>502</v>
      </c>
      <c r="AL2" s="535" t="s">
        <v>447</v>
      </c>
      <c r="AM2" s="535" t="s">
        <v>449</v>
      </c>
      <c r="AN2" s="535" t="s">
        <v>450</v>
      </c>
      <c r="AO2" s="535" t="s">
        <v>503</v>
      </c>
      <c r="AP2" s="535" t="s">
        <v>504</v>
      </c>
      <c r="AQ2" s="535" t="s">
        <v>505</v>
      </c>
      <c r="AR2" s="535" t="s">
        <v>506</v>
      </c>
      <c r="AS2" s="535" t="s">
        <v>451</v>
      </c>
      <c r="AT2" s="535" t="s">
        <v>452</v>
      </c>
      <c r="AU2" s="535" t="s">
        <v>448</v>
      </c>
    </row>
    <row r="3" spans="1:47" ht="15">
      <c r="A3" s="504" t="s">
        <v>398</v>
      </c>
      <c r="B3" s="577">
        <v>3069</v>
      </c>
      <c r="C3" s="577">
        <v>96.8</v>
      </c>
      <c r="D3" s="577">
        <v>62.4</v>
      </c>
      <c r="E3" s="577">
        <v>53.9</v>
      </c>
      <c r="F3" s="577">
        <v>95</v>
      </c>
      <c r="G3" s="577">
        <v>92.5</v>
      </c>
      <c r="H3" s="577">
        <v>99.4</v>
      </c>
      <c r="I3" s="577">
        <v>90.1</v>
      </c>
      <c r="J3" s="577">
        <v>99.1</v>
      </c>
      <c r="K3" s="577">
        <v>35</v>
      </c>
      <c r="L3" s="577">
        <v>20</v>
      </c>
      <c r="M3" s="577">
        <v>306.8</v>
      </c>
      <c r="N3" s="577">
        <v>362.3</v>
      </c>
      <c r="O3" s="577">
        <v>97.1</v>
      </c>
      <c r="P3" s="577">
        <v>56.7</v>
      </c>
      <c r="Q3" s="577">
        <v>97.6</v>
      </c>
      <c r="R3" s="577">
        <v>72.599999999999994</v>
      </c>
      <c r="S3" s="577">
        <v>62.5</v>
      </c>
      <c r="T3" s="577">
        <v>96.5</v>
      </c>
      <c r="U3" s="577">
        <v>93.8</v>
      </c>
      <c r="V3" s="577">
        <v>99.6</v>
      </c>
      <c r="W3" s="577">
        <v>94</v>
      </c>
      <c r="X3" s="577">
        <v>99.3</v>
      </c>
      <c r="Y3" s="577">
        <v>43.9</v>
      </c>
      <c r="Z3" s="577">
        <v>29.6</v>
      </c>
      <c r="AA3" s="577">
        <v>329.5</v>
      </c>
      <c r="AB3" s="577">
        <v>395.2</v>
      </c>
      <c r="AC3" s="577">
        <v>97.6</v>
      </c>
      <c r="AD3" s="577">
        <v>64</v>
      </c>
      <c r="AE3" s="577">
        <v>97.2</v>
      </c>
      <c r="AF3" s="577">
        <v>67.400000000000006</v>
      </c>
      <c r="AG3" s="577">
        <v>58.1</v>
      </c>
      <c r="AH3" s="577">
        <v>95.8</v>
      </c>
      <c r="AI3" s="577">
        <v>93.1</v>
      </c>
      <c r="AJ3" s="577">
        <v>99.5</v>
      </c>
      <c r="AK3" s="577">
        <v>92.1</v>
      </c>
      <c r="AL3" s="577">
        <v>99.2</v>
      </c>
      <c r="AM3" s="577">
        <v>39.4</v>
      </c>
      <c r="AN3" s="577">
        <v>24.7</v>
      </c>
      <c r="AO3" s="577">
        <v>318</v>
      </c>
      <c r="AP3" s="577">
        <v>378.6</v>
      </c>
      <c r="AQ3" s="577">
        <v>97.4</v>
      </c>
      <c r="AR3" s="577">
        <v>60.3</v>
      </c>
      <c r="AS3" s="577">
        <v>275005</v>
      </c>
      <c r="AT3" s="577">
        <v>268309</v>
      </c>
      <c r="AU3" s="577">
        <v>543314</v>
      </c>
    </row>
    <row r="4" spans="1:47" ht="16">
      <c r="A4" s="505" t="s">
        <v>383</v>
      </c>
      <c r="B4" s="577">
        <v>1227</v>
      </c>
      <c r="C4" s="577">
        <v>96.6</v>
      </c>
      <c r="D4" s="577">
        <v>60.6</v>
      </c>
      <c r="E4" s="577">
        <v>51.7</v>
      </c>
      <c r="F4" s="577">
        <v>94.8</v>
      </c>
      <c r="G4" s="577">
        <v>92.1</v>
      </c>
      <c r="H4" s="577">
        <v>99.4</v>
      </c>
      <c r="I4" s="577">
        <v>89.3</v>
      </c>
      <c r="J4" s="577">
        <v>99.1</v>
      </c>
      <c r="K4" s="577">
        <v>32.799999999999997</v>
      </c>
      <c r="L4" s="577">
        <v>18.100000000000001</v>
      </c>
      <c r="M4" s="577">
        <v>302.39999999999998</v>
      </c>
      <c r="N4" s="577">
        <v>354.3</v>
      </c>
      <c r="O4" s="577">
        <v>97</v>
      </c>
      <c r="P4" s="577">
        <v>54.5</v>
      </c>
      <c r="Q4" s="577">
        <v>97.5</v>
      </c>
      <c r="R4" s="577">
        <v>71.3</v>
      </c>
      <c r="S4" s="577">
        <v>60.5</v>
      </c>
      <c r="T4" s="577">
        <v>96.5</v>
      </c>
      <c r="U4" s="577">
        <v>93.6</v>
      </c>
      <c r="V4" s="577">
        <v>99.6</v>
      </c>
      <c r="W4" s="577">
        <v>93.6</v>
      </c>
      <c r="X4" s="577">
        <v>99.3</v>
      </c>
      <c r="Y4" s="577">
        <v>42.3</v>
      </c>
      <c r="Z4" s="577">
        <v>27.8</v>
      </c>
      <c r="AA4" s="577">
        <v>326</v>
      </c>
      <c r="AB4" s="577">
        <v>387.9</v>
      </c>
      <c r="AC4" s="577">
        <v>97.5</v>
      </c>
      <c r="AD4" s="577">
        <v>62</v>
      </c>
      <c r="AE4" s="577">
        <v>97</v>
      </c>
      <c r="AF4" s="577">
        <v>65.900000000000006</v>
      </c>
      <c r="AG4" s="577">
        <v>56</v>
      </c>
      <c r="AH4" s="577">
        <v>95.6</v>
      </c>
      <c r="AI4" s="577">
        <v>92.8</v>
      </c>
      <c r="AJ4" s="577">
        <v>99.5</v>
      </c>
      <c r="AK4" s="577">
        <v>91.4</v>
      </c>
      <c r="AL4" s="577">
        <v>99.2</v>
      </c>
      <c r="AM4" s="577">
        <v>37.5</v>
      </c>
      <c r="AN4" s="577">
        <v>22.9</v>
      </c>
      <c r="AO4" s="577">
        <v>314.10000000000002</v>
      </c>
      <c r="AP4" s="577">
        <v>370.9</v>
      </c>
      <c r="AQ4" s="577">
        <v>97.3</v>
      </c>
      <c r="AR4" s="577">
        <v>58.2</v>
      </c>
      <c r="AS4" s="577">
        <v>109332</v>
      </c>
      <c r="AT4" s="577">
        <v>106774</v>
      </c>
      <c r="AU4" s="577">
        <v>216106</v>
      </c>
    </row>
    <row r="5" spans="1:47" ht="15">
      <c r="A5" s="506" t="s">
        <v>384</v>
      </c>
      <c r="B5" s="577">
        <v>1834</v>
      </c>
      <c r="C5" s="577">
        <v>96.9</v>
      </c>
      <c r="D5" s="577">
        <v>63.6</v>
      </c>
      <c r="E5" s="577">
        <v>55.3</v>
      </c>
      <c r="F5" s="577">
        <v>95.2</v>
      </c>
      <c r="G5" s="577">
        <v>92.7</v>
      </c>
      <c r="H5" s="577">
        <v>99.5</v>
      </c>
      <c r="I5" s="577">
        <v>90.7</v>
      </c>
      <c r="J5" s="577">
        <v>99.2</v>
      </c>
      <c r="K5" s="577">
        <v>36.4</v>
      </c>
      <c r="L5" s="577">
        <v>21.2</v>
      </c>
      <c r="M5" s="577">
        <v>309.7</v>
      </c>
      <c r="N5" s="577">
        <v>367.6</v>
      </c>
      <c r="O5" s="577">
        <v>97.2</v>
      </c>
      <c r="P5" s="577">
        <v>58.1</v>
      </c>
      <c r="Q5" s="577">
        <v>97.7</v>
      </c>
      <c r="R5" s="577">
        <v>73.400000000000006</v>
      </c>
      <c r="S5" s="577">
        <v>63.8</v>
      </c>
      <c r="T5" s="577">
        <v>96.6</v>
      </c>
      <c r="U5" s="577">
        <v>94</v>
      </c>
      <c r="V5" s="577">
        <v>99.6</v>
      </c>
      <c r="W5" s="577">
        <v>94.3</v>
      </c>
      <c r="X5" s="577">
        <v>99.4</v>
      </c>
      <c r="Y5" s="577">
        <v>44.9</v>
      </c>
      <c r="Z5" s="577">
        <v>30.7</v>
      </c>
      <c r="AA5" s="577">
        <v>331.9</v>
      </c>
      <c r="AB5" s="577">
        <v>400.1</v>
      </c>
      <c r="AC5" s="577">
        <v>97.7</v>
      </c>
      <c r="AD5" s="577">
        <v>65.3</v>
      </c>
      <c r="AE5" s="577">
        <v>97.3</v>
      </c>
      <c r="AF5" s="577">
        <v>68.5</v>
      </c>
      <c r="AG5" s="577">
        <v>59.5</v>
      </c>
      <c r="AH5" s="577">
        <v>95.9</v>
      </c>
      <c r="AI5" s="577">
        <v>93.4</v>
      </c>
      <c r="AJ5" s="577">
        <v>99.5</v>
      </c>
      <c r="AK5" s="577">
        <v>92.5</v>
      </c>
      <c r="AL5" s="577">
        <v>99.3</v>
      </c>
      <c r="AM5" s="577">
        <v>40.6</v>
      </c>
      <c r="AN5" s="577">
        <v>25.9</v>
      </c>
      <c r="AO5" s="577">
        <v>320.7</v>
      </c>
      <c r="AP5" s="577">
        <v>383.7</v>
      </c>
      <c r="AQ5" s="577">
        <v>97.5</v>
      </c>
      <c r="AR5" s="577">
        <v>61.7</v>
      </c>
      <c r="AS5" s="577">
        <v>165315</v>
      </c>
      <c r="AT5" s="577">
        <v>161097</v>
      </c>
      <c r="AU5" s="577">
        <v>326412</v>
      </c>
    </row>
    <row r="6" spans="1:47" ht="15">
      <c r="A6" s="507" t="s">
        <v>385</v>
      </c>
      <c r="B6" s="577">
        <v>503</v>
      </c>
      <c r="C6" s="577">
        <v>95</v>
      </c>
      <c r="D6" s="577">
        <v>49.1</v>
      </c>
      <c r="E6" s="577">
        <v>41.6</v>
      </c>
      <c r="F6" s="577">
        <v>91.6</v>
      </c>
      <c r="G6" s="577">
        <v>87.9</v>
      </c>
      <c r="H6" s="577">
        <v>99.1</v>
      </c>
      <c r="I6" s="577">
        <v>86.3</v>
      </c>
      <c r="J6" s="577">
        <v>98.4</v>
      </c>
      <c r="K6" s="577">
        <v>24.5</v>
      </c>
      <c r="L6" s="577">
        <v>10.5</v>
      </c>
      <c r="M6" s="577">
        <v>275.39999999999998</v>
      </c>
      <c r="N6" s="577">
        <v>313.5</v>
      </c>
      <c r="O6" s="577">
        <v>95.8</v>
      </c>
      <c r="P6" s="577">
        <v>45.3</v>
      </c>
      <c r="Q6" s="577">
        <v>96.2</v>
      </c>
      <c r="R6" s="577">
        <v>60</v>
      </c>
      <c r="S6" s="577">
        <v>50.3</v>
      </c>
      <c r="T6" s="577">
        <v>93.9</v>
      </c>
      <c r="U6" s="577">
        <v>89.7</v>
      </c>
      <c r="V6" s="577">
        <v>99.2</v>
      </c>
      <c r="W6" s="577">
        <v>91</v>
      </c>
      <c r="X6" s="577">
        <v>98.8</v>
      </c>
      <c r="Y6" s="577">
        <v>31.3</v>
      </c>
      <c r="Z6" s="577">
        <v>17.100000000000001</v>
      </c>
      <c r="AA6" s="577">
        <v>298.3</v>
      </c>
      <c r="AB6" s="577">
        <v>345.7</v>
      </c>
      <c r="AC6" s="577">
        <v>96.5</v>
      </c>
      <c r="AD6" s="577">
        <v>52.5</v>
      </c>
      <c r="AE6" s="577">
        <v>95.6</v>
      </c>
      <c r="AF6" s="577">
        <v>54.4</v>
      </c>
      <c r="AG6" s="577">
        <v>45.8</v>
      </c>
      <c r="AH6" s="577">
        <v>92.7</v>
      </c>
      <c r="AI6" s="577">
        <v>88.8</v>
      </c>
      <c r="AJ6" s="577">
        <v>99.2</v>
      </c>
      <c r="AK6" s="577">
        <v>88.6</v>
      </c>
      <c r="AL6" s="577">
        <v>98.6</v>
      </c>
      <c r="AM6" s="577">
        <v>27.8</v>
      </c>
      <c r="AN6" s="577">
        <v>13.7</v>
      </c>
      <c r="AO6" s="577">
        <v>286.5</v>
      </c>
      <c r="AP6" s="577">
        <v>329.1</v>
      </c>
      <c r="AQ6" s="577">
        <v>96.2</v>
      </c>
      <c r="AR6" s="577">
        <v>48.8</v>
      </c>
      <c r="AS6" s="577">
        <v>40936</v>
      </c>
      <c r="AT6" s="577">
        <v>38510</v>
      </c>
      <c r="AU6" s="577">
        <v>79446</v>
      </c>
    </row>
    <row r="7" spans="1:47" ht="15">
      <c r="A7" s="507" t="s">
        <v>386</v>
      </c>
      <c r="B7" s="577">
        <v>1272</v>
      </c>
      <c r="C7" s="577">
        <v>97.6</v>
      </c>
      <c r="D7" s="577">
        <v>68.8</v>
      </c>
      <c r="E7" s="577">
        <v>60.2</v>
      </c>
      <c r="F7" s="577">
        <v>96.5</v>
      </c>
      <c r="G7" s="577">
        <v>94.5</v>
      </c>
      <c r="H7" s="577">
        <v>99.6</v>
      </c>
      <c r="I7" s="577">
        <v>92.3</v>
      </c>
      <c r="J7" s="577">
        <v>99.4</v>
      </c>
      <c r="K7" s="577">
        <v>40.700000000000003</v>
      </c>
      <c r="L7" s="577">
        <v>25</v>
      </c>
      <c r="M7" s="577">
        <v>322</v>
      </c>
      <c r="N7" s="577">
        <v>387.1</v>
      </c>
      <c r="O7" s="577">
        <v>97.7</v>
      </c>
      <c r="P7" s="577">
        <v>62.7</v>
      </c>
      <c r="Q7" s="577">
        <v>98.2</v>
      </c>
      <c r="R7" s="577">
        <v>77.900000000000006</v>
      </c>
      <c r="S7" s="577">
        <v>68.3</v>
      </c>
      <c r="T7" s="577">
        <v>97.5</v>
      </c>
      <c r="U7" s="577">
        <v>95.5</v>
      </c>
      <c r="V7" s="577">
        <v>99.7</v>
      </c>
      <c r="W7" s="577">
        <v>95.5</v>
      </c>
      <c r="X7" s="577">
        <v>99.6</v>
      </c>
      <c r="Y7" s="577">
        <v>49.4</v>
      </c>
      <c r="Z7" s="577">
        <v>35.200000000000003</v>
      </c>
      <c r="AA7" s="577">
        <v>343.1</v>
      </c>
      <c r="AB7" s="577">
        <v>418.3</v>
      </c>
      <c r="AC7" s="577">
        <v>98.1</v>
      </c>
      <c r="AD7" s="577">
        <v>69.599999999999994</v>
      </c>
      <c r="AE7" s="577">
        <v>97.9</v>
      </c>
      <c r="AF7" s="577">
        <v>73.3</v>
      </c>
      <c r="AG7" s="577">
        <v>64.3</v>
      </c>
      <c r="AH7" s="577">
        <v>97</v>
      </c>
      <c r="AI7" s="577">
        <v>95</v>
      </c>
      <c r="AJ7" s="577">
        <v>99.7</v>
      </c>
      <c r="AK7" s="577">
        <v>93.9</v>
      </c>
      <c r="AL7" s="577">
        <v>99.5</v>
      </c>
      <c r="AM7" s="577">
        <v>45</v>
      </c>
      <c r="AN7" s="577">
        <v>30.1</v>
      </c>
      <c r="AO7" s="577">
        <v>332.5</v>
      </c>
      <c r="AP7" s="577">
        <v>402.6</v>
      </c>
      <c r="AQ7" s="577">
        <v>97.9</v>
      </c>
      <c r="AR7" s="577">
        <v>66.2</v>
      </c>
      <c r="AS7" s="577">
        <v>122293</v>
      </c>
      <c r="AT7" s="577">
        <v>121426</v>
      </c>
      <c r="AU7" s="577">
        <v>243719</v>
      </c>
    </row>
    <row r="8" spans="1:47" ht="16">
      <c r="A8" s="508" t="s">
        <v>387</v>
      </c>
      <c r="B8" s="577">
        <v>20</v>
      </c>
      <c r="C8" s="577">
        <v>97.1</v>
      </c>
      <c r="D8" s="577">
        <v>60.7</v>
      </c>
      <c r="E8" s="577">
        <v>50.8</v>
      </c>
      <c r="F8" s="577">
        <v>95.9</v>
      </c>
      <c r="G8" s="577">
        <v>93</v>
      </c>
      <c r="H8" s="577">
        <v>99.2</v>
      </c>
      <c r="I8" s="577">
        <v>90.1</v>
      </c>
      <c r="J8" s="577">
        <v>99.1</v>
      </c>
      <c r="K8" s="577">
        <v>39</v>
      </c>
      <c r="L8" s="577">
        <v>20.100000000000001</v>
      </c>
      <c r="M8" s="577">
        <v>307.39999999999998</v>
      </c>
      <c r="N8" s="577">
        <v>348.5</v>
      </c>
      <c r="O8" s="577">
        <v>96.2</v>
      </c>
      <c r="P8" s="577">
        <v>54.1</v>
      </c>
      <c r="Q8" s="577">
        <v>97.4</v>
      </c>
      <c r="R8" s="577">
        <v>66.7</v>
      </c>
      <c r="S8" s="577">
        <v>52.7</v>
      </c>
      <c r="T8" s="577">
        <v>96.3</v>
      </c>
      <c r="U8" s="577">
        <v>90.3</v>
      </c>
      <c r="V8" s="577">
        <v>98.9</v>
      </c>
      <c r="W8" s="577">
        <v>92.5</v>
      </c>
      <c r="X8" s="577">
        <v>98.9</v>
      </c>
      <c r="Y8" s="577">
        <v>51</v>
      </c>
      <c r="Z8" s="577">
        <v>23.9</v>
      </c>
      <c r="AA8" s="577">
        <v>314.7</v>
      </c>
      <c r="AB8" s="577">
        <v>357.7</v>
      </c>
      <c r="AC8" s="577">
        <v>94.2</v>
      </c>
      <c r="AD8" s="577">
        <v>57.2</v>
      </c>
      <c r="AE8" s="577">
        <v>97.2</v>
      </c>
      <c r="AF8" s="577">
        <v>63.2</v>
      </c>
      <c r="AG8" s="577">
        <v>51.6</v>
      </c>
      <c r="AH8" s="577">
        <v>96.1</v>
      </c>
      <c r="AI8" s="577">
        <v>91.9</v>
      </c>
      <c r="AJ8" s="577">
        <v>99.1</v>
      </c>
      <c r="AK8" s="577">
        <v>91.1</v>
      </c>
      <c r="AL8" s="577">
        <v>99</v>
      </c>
      <c r="AM8" s="577">
        <v>44</v>
      </c>
      <c r="AN8" s="577">
        <v>21.7</v>
      </c>
      <c r="AO8" s="577">
        <v>310.39999999999998</v>
      </c>
      <c r="AP8" s="577">
        <v>352.3</v>
      </c>
      <c r="AQ8" s="577">
        <v>95.4</v>
      </c>
      <c r="AR8" s="577">
        <v>55.4</v>
      </c>
      <c r="AS8" s="577">
        <v>656</v>
      </c>
      <c r="AT8" s="577">
        <v>465</v>
      </c>
      <c r="AU8" s="577">
        <v>1121</v>
      </c>
    </row>
    <row r="9" spans="1:47" ht="16">
      <c r="A9" s="508" t="s">
        <v>388</v>
      </c>
      <c r="B9" s="577">
        <v>17</v>
      </c>
      <c r="C9" s="577">
        <v>95.2</v>
      </c>
      <c r="D9" s="577">
        <v>42.5</v>
      </c>
      <c r="E9" s="577">
        <v>34.200000000000003</v>
      </c>
      <c r="F9" s="577">
        <v>93.4</v>
      </c>
      <c r="G9" s="577">
        <v>90</v>
      </c>
      <c r="H9" s="577">
        <v>98.9</v>
      </c>
      <c r="I9" s="577">
        <v>84.3</v>
      </c>
      <c r="J9" s="577">
        <v>98.6</v>
      </c>
      <c r="K9" s="577">
        <v>8.3000000000000007</v>
      </c>
      <c r="L9" s="577">
        <v>2.2000000000000002</v>
      </c>
      <c r="M9" s="577">
        <v>267.2</v>
      </c>
      <c r="N9" s="577">
        <v>291.8</v>
      </c>
      <c r="O9" s="577">
        <v>97.2</v>
      </c>
      <c r="P9" s="577">
        <v>40.299999999999997</v>
      </c>
      <c r="Q9" s="577">
        <v>95.8</v>
      </c>
      <c r="R9" s="577">
        <v>56</v>
      </c>
      <c r="S9" s="577">
        <v>50</v>
      </c>
      <c r="T9" s="577">
        <v>91.5</v>
      </c>
      <c r="U9" s="577">
        <v>88.4</v>
      </c>
      <c r="V9" s="577">
        <v>98.9</v>
      </c>
      <c r="W9" s="577">
        <v>87.7</v>
      </c>
      <c r="X9" s="577">
        <v>98.9</v>
      </c>
      <c r="Y9" s="577">
        <v>18.7</v>
      </c>
      <c r="Z9" s="577">
        <v>5.3</v>
      </c>
      <c r="AA9" s="577">
        <v>282.5</v>
      </c>
      <c r="AB9" s="577">
        <v>309.8</v>
      </c>
      <c r="AC9" s="577">
        <v>95.8</v>
      </c>
      <c r="AD9" s="577">
        <v>54.2</v>
      </c>
      <c r="AE9" s="577">
        <v>95.3</v>
      </c>
      <c r="AF9" s="577">
        <v>45.5</v>
      </c>
      <c r="AG9" s="577">
        <v>37.700000000000003</v>
      </c>
      <c r="AH9" s="577">
        <v>93</v>
      </c>
      <c r="AI9" s="577">
        <v>89.7</v>
      </c>
      <c r="AJ9" s="577">
        <v>98.9</v>
      </c>
      <c r="AK9" s="577">
        <v>85</v>
      </c>
      <c r="AL9" s="577">
        <v>98.7</v>
      </c>
      <c r="AM9" s="577">
        <v>10.6</v>
      </c>
      <c r="AN9" s="577">
        <v>2.9</v>
      </c>
      <c r="AO9" s="577">
        <v>270.60000000000002</v>
      </c>
      <c r="AP9" s="577">
        <v>295.8</v>
      </c>
      <c r="AQ9" s="577">
        <v>96.9</v>
      </c>
      <c r="AR9" s="577">
        <v>43.4</v>
      </c>
      <c r="AS9" s="577">
        <v>992</v>
      </c>
      <c r="AT9" s="577">
        <v>284</v>
      </c>
      <c r="AU9" s="577">
        <v>1276</v>
      </c>
    </row>
    <row r="10" spans="1:47" ht="16">
      <c r="A10" s="508" t="s">
        <v>389</v>
      </c>
      <c r="B10" s="577">
        <v>22</v>
      </c>
      <c r="C10" s="577">
        <v>82.2</v>
      </c>
      <c r="D10" s="577">
        <v>21.9</v>
      </c>
      <c r="E10" s="577">
        <v>15.8</v>
      </c>
      <c r="F10" s="577">
        <v>73.5</v>
      </c>
      <c r="G10" s="577">
        <v>68.7</v>
      </c>
      <c r="H10" s="577">
        <v>96.6</v>
      </c>
      <c r="I10" s="577">
        <v>63</v>
      </c>
      <c r="J10" s="577">
        <v>95.4</v>
      </c>
      <c r="K10" s="577">
        <v>4.3</v>
      </c>
      <c r="L10" s="577">
        <v>1.1000000000000001</v>
      </c>
      <c r="M10" s="577">
        <v>199.4</v>
      </c>
      <c r="N10" s="577">
        <v>206.3</v>
      </c>
      <c r="O10" s="577">
        <v>89</v>
      </c>
      <c r="P10" s="577">
        <v>21.2</v>
      </c>
      <c r="Q10" s="577">
        <v>87.9</v>
      </c>
      <c r="R10" s="577">
        <v>28.2</v>
      </c>
      <c r="S10" s="577">
        <v>18.2</v>
      </c>
      <c r="T10" s="577">
        <v>79.099999999999994</v>
      </c>
      <c r="U10" s="577">
        <v>75</v>
      </c>
      <c r="V10" s="577">
        <v>98.1</v>
      </c>
      <c r="W10" s="577">
        <v>73.3</v>
      </c>
      <c r="X10" s="577">
        <v>96.6</v>
      </c>
      <c r="Y10" s="577">
        <v>6.8</v>
      </c>
      <c r="Z10" s="577">
        <v>1</v>
      </c>
      <c r="AA10" s="577">
        <v>216.8</v>
      </c>
      <c r="AB10" s="577">
        <v>225.6</v>
      </c>
      <c r="AC10" s="577">
        <v>91</v>
      </c>
      <c r="AD10" s="577">
        <v>21.1</v>
      </c>
      <c r="AE10" s="577">
        <v>84.9</v>
      </c>
      <c r="AF10" s="577">
        <v>24.9</v>
      </c>
      <c r="AG10" s="577">
        <v>16.899999999999999</v>
      </c>
      <c r="AH10" s="577">
        <v>76.2</v>
      </c>
      <c r="AI10" s="577">
        <v>71.8</v>
      </c>
      <c r="AJ10" s="577">
        <v>97.3</v>
      </c>
      <c r="AK10" s="577">
        <v>68</v>
      </c>
      <c r="AL10" s="577">
        <v>96</v>
      </c>
      <c r="AM10" s="577">
        <v>5.5</v>
      </c>
      <c r="AN10" s="577">
        <v>1.1000000000000001</v>
      </c>
      <c r="AO10" s="577">
        <v>207.8</v>
      </c>
      <c r="AP10" s="577">
        <v>215.7</v>
      </c>
      <c r="AQ10" s="577">
        <v>90</v>
      </c>
      <c r="AR10" s="577">
        <v>21.2</v>
      </c>
      <c r="AS10" s="577">
        <v>438</v>
      </c>
      <c r="AT10" s="577">
        <v>412</v>
      </c>
      <c r="AU10" s="577">
        <v>850</v>
      </c>
    </row>
    <row r="11" spans="1:47" ht="13">
      <c r="A11" s="506" t="s">
        <v>359</v>
      </c>
      <c r="B11" s="577">
        <v>5</v>
      </c>
      <c r="C11" s="577">
        <v>45.3</v>
      </c>
      <c r="D11" s="577">
        <v>9.4</v>
      </c>
      <c r="E11" s="577">
        <v>6.8</v>
      </c>
      <c r="F11" s="577">
        <v>40.200000000000003</v>
      </c>
      <c r="G11" s="577">
        <v>35</v>
      </c>
      <c r="H11" s="577">
        <v>85.5</v>
      </c>
      <c r="I11" s="577">
        <v>51.3</v>
      </c>
      <c r="J11" s="577">
        <v>83.8</v>
      </c>
      <c r="K11" s="577" t="s">
        <v>706</v>
      </c>
      <c r="L11" s="577">
        <v>0</v>
      </c>
      <c r="M11" s="577">
        <v>114.1</v>
      </c>
      <c r="N11" s="577">
        <v>116.4</v>
      </c>
      <c r="O11" s="577">
        <v>51.3</v>
      </c>
      <c r="P11" s="577">
        <v>8.5</v>
      </c>
      <c r="Q11" s="577">
        <v>54.1</v>
      </c>
      <c r="R11" s="577">
        <v>7.5</v>
      </c>
      <c r="S11" s="577">
        <v>5.3</v>
      </c>
      <c r="T11" s="577">
        <v>45.9</v>
      </c>
      <c r="U11" s="577">
        <v>38.299999999999997</v>
      </c>
      <c r="V11" s="577">
        <v>85.7</v>
      </c>
      <c r="W11" s="577">
        <v>56.4</v>
      </c>
      <c r="X11" s="577">
        <v>82</v>
      </c>
      <c r="Y11" s="577" t="s">
        <v>706</v>
      </c>
      <c r="Z11" s="577">
        <v>0</v>
      </c>
      <c r="AA11" s="577">
        <v>131.6</v>
      </c>
      <c r="AB11" s="577">
        <v>134</v>
      </c>
      <c r="AC11" s="577">
        <v>55.6</v>
      </c>
      <c r="AD11" s="577">
        <v>7.5</v>
      </c>
      <c r="AE11" s="577">
        <v>50</v>
      </c>
      <c r="AF11" s="577">
        <v>8.4</v>
      </c>
      <c r="AG11" s="577">
        <v>6</v>
      </c>
      <c r="AH11" s="577">
        <v>43.2</v>
      </c>
      <c r="AI11" s="577">
        <v>36.799999999999997</v>
      </c>
      <c r="AJ11" s="577">
        <v>85.6</v>
      </c>
      <c r="AK11" s="577">
        <v>54</v>
      </c>
      <c r="AL11" s="577">
        <v>82.8</v>
      </c>
      <c r="AM11" s="577">
        <v>1.2</v>
      </c>
      <c r="AN11" s="577">
        <v>0</v>
      </c>
      <c r="AO11" s="577">
        <v>123.4</v>
      </c>
      <c r="AP11" s="577">
        <v>125.7</v>
      </c>
      <c r="AQ11" s="577">
        <v>53.6</v>
      </c>
      <c r="AR11" s="577">
        <v>8</v>
      </c>
      <c r="AS11" s="577">
        <v>117</v>
      </c>
      <c r="AT11" s="577">
        <v>133</v>
      </c>
      <c r="AU11" s="577">
        <v>250</v>
      </c>
    </row>
    <row r="12" spans="1:47" ht="15">
      <c r="A12" s="504" t="s">
        <v>390</v>
      </c>
      <c r="B12" s="577">
        <v>737</v>
      </c>
      <c r="C12" s="577">
        <v>10.8</v>
      </c>
      <c r="D12" s="577">
        <v>0.5</v>
      </c>
      <c r="E12" s="577">
        <v>0.4</v>
      </c>
      <c r="F12" s="577">
        <v>8.9</v>
      </c>
      <c r="G12" s="577">
        <v>6.6</v>
      </c>
      <c r="H12" s="577">
        <v>43.9</v>
      </c>
      <c r="I12" s="577">
        <v>9.1999999999999993</v>
      </c>
      <c r="J12" s="577">
        <v>40.5</v>
      </c>
      <c r="K12" s="577" t="s">
        <v>706</v>
      </c>
      <c r="L12" s="577" t="s">
        <v>706</v>
      </c>
      <c r="M12" s="577">
        <v>32.799999999999997</v>
      </c>
      <c r="N12" s="577">
        <v>33</v>
      </c>
      <c r="O12" s="577">
        <v>16.7</v>
      </c>
      <c r="P12" s="577">
        <v>0.7</v>
      </c>
      <c r="Q12" s="577">
        <v>4.9000000000000004</v>
      </c>
      <c r="R12" s="577">
        <v>0.3</v>
      </c>
      <c r="S12" s="577">
        <v>0.2</v>
      </c>
      <c r="T12" s="577">
        <v>4</v>
      </c>
      <c r="U12" s="577">
        <v>3.1</v>
      </c>
      <c r="V12" s="577">
        <v>28.6</v>
      </c>
      <c r="W12" s="577">
        <v>5.5</v>
      </c>
      <c r="X12" s="577">
        <v>26.7</v>
      </c>
      <c r="Y12" s="577" t="s">
        <v>706</v>
      </c>
      <c r="Z12" s="577" t="s">
        <v>706</v>
      </c>
      <c r="AA12" s="577">
        <v>18.8</v>
      </c>
      <c r="AB12" s="577">
        <v>18.899999999999999</v>
      </c>
      <c r="AC12" s="577">
        <v>8.4</v>
      </c>
      <c r="AD12" s="577">
        <v>0.5</v>
      </c>
      <c r="AE12" s="577">
        <v>9.1999999999999993</v>
      </c>
      <c r="AF12" s="577">
        <v>0.5</v>
      </c>
      <c r="AG12" s="577">
        <v>0.3</v>
      </c>
      <c r="AH12" s="577">
        <v>7.5</v>
      </c>
      <c r="AI12" s="577">
        <v>5.6</v>
      </c>
      <c r="AJ12" s="577">
        <v>39.700000000000003</v>
      </c>
      <c r="AK12" s="577">
        <v>8.1999999999999993</v>
      </c>
      <c r="AL12" s="577">
        <v>36.799999999999997</v>
      </c>
      <c r="AM12" s="577">
        <v>0.1</v>
      </c>
      <c r="AN12" s="577">
        <v>0</v>
      </c>
      <c r="AO12" s="577">
        <v>29</v>
      </c>
      <c r="AP12" s="577">
        <v>29.2</v>
      </c>
      <c r="AQ12" s="577">
        <v>14.5</v>
      </c>
      <c r="AR12" s="577">
        <v>0.6</v>
      </c>
      <c r="AS12" s="577">
        <v>7389</v>
      </c>
      <c r="AT12" s="577">
        <v>2766</v>
      </c>
      <c r="AU12" s="577">
        <v>10155</v>
      </c>
    </row>
    <row r="13" spans="1:47" ht="15">
      <c r="A13" s="503" t="s">
        <v>391</v>
      </c>
      <c r="B13" s="577">
        <v>3806</v>
      </c>
      <c r="C13" s="577">
        <v>94.5</v>
      </c>
      <c r="D13" s="577">
        <v>60.8</v>
      </c>
      <c r="E13" s="577">
        <v>52.5</v>
      </c>
      <c r="F13" s="577">
        <v>92.8</v>
      </c>
      <c r="G13" s="577">
        <v>90.2</v>
      </c>
      <c r="H13" s="577">
        <v>98</v>
      </c>
      <c r="I13" s="577">
        <v>88</v>
      </c>
      <c r="J13" s="577">
        <v>97.6</v>
      </c>
      <c r="K13" s="577">
        <v>34.1</v>
      </c>
      <c r="L13" s="577">
        <v>19.5</v>
      </c>
      <c r="M13" s="577">
        <v>299.60000000000002</v>
      </c>
      <c r="N13" s="577">
        <v>353.7</v>
      </c>
      <c r="O13" s="577">
        <v>95</v>
      </c>
      <c r="P13" s="577">
        <v>55.2</v>
      </c>
      <c r="Q13" s="577">
        <v>96.7</v>
      </c>
      <c r="R13" s="577">
        <v>71.8</v>
      </c>
      <c r="S13" s="577">
        <v>61.8</v>
      </c>
      <c r="T13" s="577">
        <v>95.6</v>
      </c>
      <c r="U13" s="577">
        <v>92.9</v>
      </c>
      <c r="V13" s="577">
        <v>98.8</v>
      </c>
      <c r="W13" s="577">
        <v>93.1</v>
      </c>
      <c r="X13" s="577">
        <v>98.6</v>
      </c>
      <c r="Y13" s="577">
        <v>43.4</v>
      </c>
      <c r="Z13" s="577">
        <v>29.3</v>
      </c>
      <c r="AA13" s="577">
        <v>326.3</v>
      </c>
      <c r="AB13" s="577">
        <v>391.4</v>
      </c>
      <c r="AC13" s="577">
        <v>96.7</v>
      </c>
      <c r="AD13" s="577">
        <v>63.4</v>
      </c>
      <c r="AE13" s="577">
        <v>95.6</v>
      </c>
      <c r="AF13" s="577">
        <v>66.2</v>
      </c>
      <c r="AG13" s="577">
        <v>57.1</v>
      </c>
      <c r="AH13" s="577">
        <v>94.2</v>
      </c>
      <c r="AI13" s="577">
        <v>91.5</v>
      </c>
      <c r="AJ13" s="577">
        <v>98.4</v>
      </c>
      <c r="AK13" s="577">
        <v>90.5</v>
      </c>
      <c r="AL13" s="577">
        <v>98.1</v>
      </c>
      <c r="AM13" s="577">
        <v>38.700000000000003</v>
      </c>
      <c r="AN13" s="577">
        <v>24.3</v>
      </c>
      <c r="AO13" s="577">
        <v>312.7</v>
      </c>
      <c r="AP13" s="577">
        <v>372.1</v>
      </c>
      <c r="AQ13" s="577">
        <v>95.8</v>
      </c>
      <c r="AR13" s="577">
        <v>59.2</v>
      </c>
      <c r="AS13" s="577">
        <v>282394</v>
      </c>
      <c r="AT13" s="577">
        <v>271075</v>
      </c>
      <c r="AU13" s="577">
        <v>553469</v>
      </c>
    </row>
    <row r="14" spans="1:47" ht="28">
      <c r="A14" s="497" t="s">
        <v>138</v>
      </c>
      <c r="B14" s="577">
        <v>421</v>
      </c>
      <c r="C14" s="577">
        <v>14.3</v>
      </c>
      <c r="D14" s="577">
        <v>1</v>
      </c>
      <c r="E14" s="577">
        <v>0.7</v>
      </c>
      <c r="F14" s="577">
        <v>11.5</v>
      </c>
      <c r="G14" s="577">
        <v>8.5</v>
      </c>
      <c r="H14" s="577">
        <v>62.2</v>
      </c>
      <c r="I14" s="577">
        <v>17</v>
      </c>
      <c r="J14" s="577">
        <v>55.7</v>
      </c>
      <c r="K14" s="577">
        <v>0.1</v>
      </c>
      <c r="L14" s="577">
        <v>0.1</v>
      </c>
      <c r="M14" s="577">
        <v>48.1</v>
      </c>
      <c r="N14" s="577">
        <v>48.3</v>
      </c>
      <c r="O14" s="577">
        <v>22.8</v>
      </c>
      <c r="P14" s="577">
        <v>1.8</v>
      </c>
      <c r="Q14" s="577">
        <v>19</v>
      </c>
      <c r="R14" s="577">
        <v>3</v>
      </c>
      <c r="S14" s="577">
        <v>1.9</v>
      </c>
      <c r="T14" s="577">
        <v>15.9</v>
      </c>
      <c r="U14" s="577">
        <v>11.4</v>
      </c>
      <c r="V14" s="577">
        <v>69.2</v>
      </c>
      <c r="W14" s="577">
        <v>26.6</v>
      </c>
      <c r="X14" s="577">
        <v>63.1</v>
      </c>
      <c r="Y14" s="577">
        <v>0.1</v>
      </c>
      <c r="Z14" s="577">
        <v>0</v>
      </c>
      <c r="AA14" s="577">
        <v>64</v>
      </c>
      <c r="AB14" s="577">
        <v>64.2</v>
      </c>
      <c r="AC14" s="577">
        <v>27.1</v>
      </c>
      <c r="AD14" s="577">
        <v>3.5</v>
      </c>
      <c r="AE14" s="577">
        <v>15.9</v>
      </c>
      <c r="AF14" s="577">
        <v>1.7</v>
      </c>
      <c r="AG14" s="577">
        <v>1.1000000000000001</v>
      </c>
      <c r="AH14" s="577">
        <v>13</v>
      </c>
      <c r="AI14" s="577">
        <v>9.5</v>
      </c>
      <c r="AJ14" s="577">
        <v>64.599999999999994</v>
      </c>
      <c r="AK14" s="577">
        <v>20.3</v>
      </c>
      <c r="AL14" s="577">
        <v>58.2</v>
      </c>
      <c r="AM14" s="577">
        <v>0.1</v>
      </c>
      <c r="AN14" s="577">
        <v>0</v>
      </c>
      <c r="AO14" s="577">
        <v>53.6</v>
      </c>
      <c r="AP14" s="577">
        <v>53.8</v>
      </c>
      <c r="AQ14" s="577">
        <v>24.3</v>
      </c>
      <c r="AR14" s="577">
        <v>2.4</v>
      </c>
      <c r="AS14" s="577">
        <v>5876</v>
      </c>
      <c r="AT14" s="577">
        <v>3122</v>
      </c>
      <c r="AU14" s="577">
        <v>8998</v>
      </c>
    </row>
    <row r="15" spans="1:47" ht="42">
      <c r="A15" s="509" t="s">
        <v>137</v>
      </c>
      <c r="B15" s="577">
        <v>4227</v>
      </c>
      <c r="C15" s="577">
        <v>92.9</v>
      </c>
      <c r="D15" s="577">
        <v>59.6</v>
      </c>
      <c r="E15" s="577">
        <v>51.4</v>
      </c>
      <c r="F15" s="577">
        <v>91.1</v>
      </c>
      <c r="G15" s="577">
        <v>88.5</v>
      </c>
      <c r="H15" s="577">
        <v>97.3</v>
      </c>
      <c r="I15" s="577">
        <v>86.6</v>
      </c>
      <c r="J15" s="577">
        <v>96.7</v>
      </c>
      <c r="K15" s="577">
        <v>33.4</v>
      </c>
      <c r="L15" s="577">
        <v>19.100000000000001</v>
      </c>
      <c r="M15" s="577">
        <v>294.5</v>
      </c>
      <c r="N15" s="577">
        <v>347.5</v>
      </c>
      <c r="O15" s="577">
        <v>93.6</v>
      </c>
      <c r="P15" s="577">
        <v>54.1</v>
      </c>
      <c r="Q15" s="577">
        <v>95.8</v>
      </c>
      <c r="R15" s="577">
        <v>71</v>
      </c>
      <c r="S15" s="577">
        <v>61.2</v>
      </c>
      <c r="T15" s="577">
        <v>94.7</v>
      </c>
      <c r="U15" s="577">
        <v>92</v>
      </c>
      <c r="V15" s="577">
        <v>98.5</v>
      </c>
      <c r="W15" s="577">
        <v>92.4</v>
      </c>
      <c r="X15" s="577">
        <v>98.2</v>
      </c>
      <c r="Y15" s="577">
        <v>42.9</v>
      </c>
      <c r="Z15" s="577">
        <v>28.9</v>
      </c>
      <c r="AA15" s="577">
        <v>323.3</v>
      </c>
      <c r="AB15" s="577">
        <v>387.6</v>
      </c>
      <c r="AC15" s="577">
        <v>95.9</v>
      </c>
      <c r="AD15" s="577">
        <v>62.7</v>
      </c>
      <c r="AE15" s="577">
        <v>94.3</v>
      </c>
      <c r="AF15" s="577">
        <v>65.2</v>
      </c>
      <c r="AG15" s="577">
        <v>56.2</v>
      </c>
      <c r="AH15" s="577">
        <v>92.9</v>
      </c>
      <c r="AI15" s="577">
        <v>90.2</v>
      </c>
      <c r="AJ15" s="577">
        <v>97.9</v>
      </c>
      <c r="AK15" s="577">
        <v>89.4</v>
      </c>
      <c r="AL15" s="577">
        <v>97.4</v>
      </c>
      <c r="AM15" s="577">
        <v>38</v>
      </c>
      <c r="AN15" s="577">
        <v>23.9</v>
      </c>
      <c r="AO15" s="577">
        <v>308.60000000000002</v>
      </c>
      <c r="AP15" s="577">
        <v>367.1</v>
      </c>
      <c r="AQ15" s="577">
        <v>94.7</v>
      </c>
      <c r="AR15" s="577">
        <v>58.3</v>
      </c>
      <c r="AS15" s="577">
        <v>288270</v>
      </c>
      <c r="AT15" s="577">
        <v>274197</v>
      </c>
      <c r="AU15" s="577">
        <v>562467</v>
      </c>
    </row>
    <row r="16" spans="1:47" ht="13">
      <c r="A16" s="504" t="s">
        <v>87</v>
      </c>
      <c r="B16" s="577">
        <v>62</v>
      </c>
      <c r="C16" s="577">
        <v>24.7</v>
      </c>
      <c r="D16" s="577">
        <v>4.8</v>
      </c>
      <c r="E16" s="577">
        <v>3.1</v>
      </c>
      <c r="F16" s="577">
        <v>23</v>
      </c>
      <c r="G16" s="577">
        <v>18.5</v>
      </c>
      <c r="H16" s="577">
        <v>52.8</v>
      </c>
      <c r="I16" s="577">
        <v>29.5</v>
      </c>
      <c r="J16" s="577">
        <v>51.7</v>
      </c>
      <c r="K16" s="577" t="s">
        <v>706</v>
      </c>
      <c r="L16" s="577" t="s">
        <v>706</v>
      </c>
      <c r="M16" s="577">
        <v>71.2</v>
      </c>
      <c r="N16" s="577">
        <v>72.099999999999994</v>
      </c>
      <c r="O16" s="577">
        <v>24.4</v>
      </c>
      <c r="P16" s="577">
        <v>4.8</v>
      </c>
      <c r="Q16" s="577">
        <v>16.100000000000001</v>
      </c>
      <c r="R16" s="577">
        <v>5.0999999999999996</v>
      </c>
      <c r="S16" s="577">
        <v>4.2</v>
      </c>
      <c r="T16" s="577">
        <v>15.3</v>
      </c>
      <c r="U16" s="577">
        <v>13.6</v>
      </c>
      <c r="V16" s="577">
        <v>44.9</v>
      </c>
      <c r="W16" s="577">
        <v>19.5</v>
      </c>
      <c r="X16" s="577">
        <v>42.4</v>
      </c>
      <c r="Y16" s="577" t="s">
        <v>706</v>
      </c>
      <c r="Z16" s="577" t="s">
        <v>706</v>
      </c>
      <c r="AA16" s="577">
        <v>51.1</v>
      </c>
      <c r="AB16" s="577">
        <v>51.9</v>
      </c>
      <c r="AC16" s="577">
        <v>22</v>
      </c>
      <c r="AD16" s="577">
        <v>5.0999999999999996</v>
      </c>
      <c r="AE16" s="577">
        <v>22.6</v>
      </c>
      <c r="AF16" s="577">
        <v>4.9000000000000004</v>
      </c>
      <c r="AG16" s="577">
        <v>3.4</v>
      </c>
      <c r="AH16" s="577">
        <v>21.1</v>
      </c>
      <c r="AI16" s="577">
        <v>17.2</v>
      </c>
      <c r="AJ16" s="577">
        <v>50.9</v>
      </c>
      <c r="AK16" s="577">
        <v>27</v>
      </c>
      <c r="AL16" s="577">
        <v>49.4</v>
      </c>
      <c r="AM16" s="577">
        <v>1.5</v>
      </c>
      <c r="AN16" s="577">
        <v>0.9</v>
      </c>
      <c r="AO16" s="577">
        <v>66.2</v>
      </c>
      <c r="AP16" s="577">
        <v>67</v>
      </c>
      <c r="AQ16" s="577">
        <v>23.8</v>
      </c>
      <c r="AR16" s="577">
        <v>4.9000000000000004</v>
      </c>
      <c r="AS16" s="577">
        <v>352</v>
      </c>
      <c r="AT16" s="577">
        <v>118</v>
      </c>
      <c r="AU16" s="577">
        <v>470</v>
      </c>
    </row>
    <row r="17" spans="1:47" ht="13">
      <c r="A17" s="504" t="s">
        <v>58</v>
      </c>
      <c r="B17" s="577">
        <v>848</v>
      </c>
      <c r="C17" s="577">
        <v>66.900000000000006</v>
      </c>
      <c r="D17" s="577">
        <v>58.3</v>
      </c>
      <c r="E17" s="577">
        <v>22.4</v>
      </c>
      <c r="F17" s="577">
        <v>66.7</v>
      </c>
      <c r="G17" s="577">
        <v>28.2</v>
      </c>
      <c r="H17" s="577">
        <v>98.3</v>
      </c>
      <c r="I17" s="577">
        <v>96.1</v>
      </c>
      <c r="J17" s="577">
        <v>98.2</v>
      </c>
      <c r="K17" s="577">
        <v>11.5</v>
      </c>
      <c r="L17" s="577">
        <v>8.6</v>
      </c>
      <c r="M17" s="577">
        <v>270.10000000000002</v>
      </c>
      <c r="N17" s="577">
        <v>283.7</v>
      </c>
      <c r="O17" s="577">
        <v>29.1</v>
      </c>
      <c r="P17" s="577">
        <v>23</v>
      </c>
      <c r="Q17" s="577">
        <v>76.599999999999994</v>
      </c>
      <c r="R17" s="577">
        <v>70.2</v>
      </c>
      <c r="S17" s="577">
        <v>33.200000000000003</v>
      </c>
      <c r="T17" s="577">
        <v>76.5</v>
      </c>
      <c r="U17" s="577">
        <v>39.1</v>
      </c>
      <c r="V17" s="577">
        <v>98.9</v>
      </c>
      <c r="W17" s="577">
        <v>97.6</v>
      </c>
      <c r="X17" s="577">
        <v>98.8</v>
      </c>
      <c r="Y17" s="577">
        <v>18.5</v>
      </c>
      <c r="Z17" s="577">
        <v>15.2</v>
      </c>
      <c r="AA17" s="577">
        <v>306.10000000000002</v>
      </c>
      <c r="AB17" s="577">
        <v>329.5</v>
      </c>
      <c r="AC17" s="577">
        <v>39.6</v>
      </c>
      <c r="AD17" s="577">
        <v>33.6</v>
      </c>
      <c r="AE17" s="577">
        <v>71.7</v>
      </c>
      <c r="AF17" s="577">
        <v>64.2</v>
      </c>
      <c r="AG17" s="577">
        <v>27.7</v>
      </c>
      <c r="AH17" s="577">
        <v>71.5</v>
      </c>
      <c r="AI17" s="577">
        <v>33.6</v>
      </c>
      <c r="AJ17" s="577">
        <v>98.6</v>
      </c>
      <c r="AK17" s="577">
        <v>96.9</v>
      </c>
      <c r="AL17" s="577">
        <v>98.5</v>
      </c>
      <c r="AM17" s="577">
        <v>15</v>
      </c>
      <c r="AN17" s="577">
        <v>11.9</v>
      </c>
      <c r="AO17" s="577">
        <v>288</v>
      </c>
      <c r="AP17" s="577">
        <v>306.5</v>
      </c>
      <c r="AQ17" s="577">
        <v>34.299999999999997</v>
      </c>
      <c r="AR17" s="577">
        <v>28.3</v>
      </c>
      <c r="AS17" s="577">
        <v>23332</v>
      </c>
      <c r="AT17" s="577">
        <v>23029</v>
      </c>
      <c r="AU17" s="577">
        <v>46361</v>
      </c>
    </row>
    <row r="18" spans="1:47" ht="13">
      <c r="A18" s="504" t="s">
        <v>59</v>
      </c>
      <c r="B18" s="577">
        <v>239</v>
      </c>
      <c r="C18" s="577">
        <v>19.2</v>
      </c>
      <c r="D18" s="577">
        <v>5.6</v>
      </c>
      <c r="E18" s="577">
        <v>2.2999999999999998</v>
      </c>
      <c r="F18" s="577">
        <v>17.8</v>
      </c>
      <c r="G18" s="577">
        <v>11.3</v>
      </c>
      <c r="H18" s="577">
        <v>69.599999999999994</v>
      </c>
      <c r="I18" s="577">
        <v>27.8</v>
      </c>
      <c r="J18" s="577">
        <v>63.4</v>
      </c>
      <c r="K18" s="577">
        <v>0</v>
      </c>
      <c r="L18" s="577">
        <v>0</v>
      </c>
      <c r="M18" s="577">
        <v>69.5</v>
      </c>
      <c r="N18" s="577">
        <v>69.8</v>
      </c>
      <c r="O18" s="577">
        <v>27.4</v>
      </c>
      <c r="P18" s="577">
        <v>2.6</v>
      </c>
      <c r="Q18" s="577">
        <v>15.2</v>
      </c>
      <c r="R18" s="577">
        <v>3.3</v>
      </c>
      <c r="S18" s="577">
        <v>1.9</v>
      </c>
      <c r="T18" s="577">
        <v>12.8</v>
      </c>
      <c r="U18" s="577">
        <v>9.3000000000000007</v>
      </c>
      <c r="V18" s="577">
        <v>70.5</v>
      </c>
      <c r="W18" s="577">
        <v>23.3</v>
      </c>
      <c r="X18" s="577">
        <v>65.099999999999994</v>
      </c>
      <c r="Y18" s="577">
        <v>0</v>
      </c>
      <c r="Z18" s="577">
        <v>0</v>
      </c>
      <c r="AA18" s="577">
        <v>60.3</v>
      </c>
      <c r="AB18" s="577">
        <v>60.5</v>
      </c>
      <c r="AC18" s="577">
        <v>29.2</v>
      </c>
      <c r="AD18" s="577">
        <v>2.9</v>
      </c>
      <c r="AE18" s="577">
        <v>18.3</v>
      </c>
      <c r="AF18" s="577">
        <v>5</v>
      </c>
      <c r="AG18" s="577">
        <v>2.2000000000000002</v>
      </c>
      <c r="AH18" s="577">
        <v>16.600000000000001</v>
      </c>
      <c r="AI18" s="577">
        <v>10.8</v>
      </c>
      <c r="AJ18" s="577">
        <v>69.8</v>
      </c>
      <c r="AK18" s="577">
        <v>26.7</v>
      </c>
      <c r="AL18" s="577">
        <v>63.8</v>
      </c>
      <c r="AM18" s="577">
        <v>0</v>
      </c>
      <c r="AN18" s="577">
        <v>0</v>
      </c>
      <c r="AO18" s="577">
        <v>67.3</v>
      </c>
      <c r="AP18" s="577">
        <v>67.599999999999994</v>
      </c>
      <c r="AQ18" s="577">
        <v>27.8</v>
      </c>
      <c r="AR18" s="577">
        <v>2.6</v>
      </c>
      <c r="AS18" s="577">
        <v>1362</v>
      </c>
      <c r="AT18" s="577">
        <v>421</v>
      </c>
      <c r="AU18" s="577">
        <v>1783</v>
      </c>
    </row>
    <row r="19" spans="1:47" ht="15">
      <c r="A19" s="503" t="s">
        <v>392</v>
      </c>
      <c r="B19" s="577">
        <v>1149</v>
      </c>
      <c r="C19" s="577">
        <v>63.7</v>
      </c>
      <c r="D19" s="577">
        <v>54.6</v>
      </c>
      <c r="E19" s="577">
        <v>21</v>
      </c>
      <c r="F19" s="577">
        <v>63.4</v>
      </c>
      <c r="G19" s="577">
        <v>27.2</v>
      </c>
      <c r="H19" s="577">
        <v>96.1</v>
      </c>
      <c r="I19" s="577">
        <v>91.4</v>
      </c>
      <c r="J19" s="577">
        <v>95.6</v>
      </c>
      <c r="K19" s="577">
        <v>10.7</v>
      </c>
      <c r="L19" s="577">
        <v>8</v>
      </c>
      <c r="M19" s="577">
        <v>256.39999999999998</v>
      </c>
      <c r="N19" s="577">
        <v>269.10000000000002</v>
      </c>
      <c r="O19" s="577">
        <v>28.9</v>
      </c>
      <c r="P19" s="577">
        <v>21.6</v>
      </c>
      <c r="Q19" s="577">
        <v>75.2</v>
      </c>
      <c r="R19" s="577">
        <v>68.7</v>
      </c>
      <c r="S19" s="577">
        <v>32.5</v>
      </c>
      <c r="T19" s="577">
        <v>75</v>
      </c>
      <c r="U19" s="577">
        <v>38.4</v>
      </c>
      <c r="V19" s="577">
        <v>98.1</v>
      </c>
      <c r="W19" s="577">
        <v>95.9</v>
      </c>
      <c r="X19" s="577">
        <v>98</v>
      </c>
      <c r="Y19" s="577">
        <v>18.100000000000001</v>
      </c>
      <c r="Z19" s="577">
        <v>14.8</v>
      </c>
      <c r="AA19" s="577">
        <v>300.5</v>
      </c>
      <c r="AB19" s="577">
        <v>323.3</v>
      </c>
      <c r="AC19" s="577">
        <v>39.4</v>
      </c>
      <c r="AD19" s="577">
        <v>32.9</v>
      </c>
      <c r="AE19" s="577">
        <v>69.3</v>
      </c>
      <c r="AF19" s="577">
        <v>61.4</v>
      </c>
      <c r="AG19" s="577">
        <v>26.6</v>
      </c>
      <c r="AH19" s="577">
        <v>69</v>
      </c>
      <c r="AI19" s="577">
        <v>32.6</v>
      </c>
      <c r="AJ19" s="577">
        <v>97.1</v>
      </c>
      <c r="AK19" s="577">
        <v>93.6</v>
      </c>
      <c r="AL19" s="577">
        <v>96.8</v>
      </c>
      <c r="AM19" s="577">
        <v>14.3</v>
      </c>
      <c r="AN19" s="577">
        <v>11.3</v>
      </c>
      <c r="AO19" s="577">
        <v>277.8</v>
      </c>
      <c r="AP19" s="577">
        <v>295.39999999999998</v>
      </c>
      <c r="AQ19" s="577">
        <v>34</v>
      </c>
      <c r="AR19" s="577">
        <v>27.1</v>
      </c>
      <c r="AS19" s="577">
        <v>25046</v>
      </c>
      <c r="AT19" s="577">
        <v>23568</v>
      </c>
      <c r="AU19" s="577">
        <v>48614</v>
      </c>
    </row>
    <row r="20" spans="1:47" ht="13">
      <c r="A20" s="503" t="s">
        <v>79</v>
      </c>
      <c r="B20" s="577">
        <v>1038</v>
      </c>
      <c r="C20" s="577">
        <v>12.6</v>
      </c>
      <c r="D20" s="577">
        <v>1.5</v>
      </c>
      <c r="E20" s="577">
        <v>0.8</v>
      </c>
      <c r="F20" s="577">
        <v>10.7</v>
      </c>
      <c r="G20" s="577">
        <v>7.7</v>
      </c>
      <c r="H20" s="577">
        <v>48.1</v>
      </c>
      <c r="I20" s="577">
        <v>12.8</v>
      </c>
      <c r="J20" s="577">
        <v>44.4</v>
      </c>
      <c r="K20" s="577">
        <v>0.1</v>
      </c>
      <c r="L20" s="577" t="s">
        <v>706</v>
      </c>
      <c r="M20" s="577">
        <v>39.799999999999997</v>
      </c>
      <c r="N20" s="577">
        <v>40</v>
      </c>
      <c r="O20" s="577">
        <v>18.600000000000001</v>
      </c>
      <c r="P20" s="577">
        <v>1.1000000000000001</v>
      </c>
      <c r="Q20" s="577">
        <v>6.6</v>
      </c>
      <c r="R20" s="577">
        <v>0.9</v>
      </c>
      <c r="S20" s="577">
        <v>0.6</v>
      </c>
      <c r="T20" s="577">
        <v>5.6</v>
      </c>
      <c r="U20" s="577">
        <v>4.2</v>
      </c>
      <c r="V20" s="577">
        <v>34.6</v>
      </c>
      <c r="W20" s="577">
        <v>8.3000000000000007</v>
      </c>
      <c r="X20" s="577">
        <v>32.200000000000003</v>
      </c>
      <c r="Y20" s="577">
        <v>0.1</v>
      </c>
      <c r="Z20" s="577" t="s">
        <v>706</v>
      </c>
      <c r="AA20" s="577">
        <v>25.2</v>
      </c>
      <c r="AB20" s="577">
        <v>25.4</v>
      </c>
      <c r="AC20" s="577">
        <v>11.5</v>
      </c>
      <c r="AD20" s="577">
        <v>1</v>
      </c>
      <c r="AE20" s="577">
        <v>11</v>
      </c>
      <c r="AF20" s="577">
        <v>1.3</v>
      </c>
      <c r="AG20" s="577">
        <v>0.7</v>
      </c>
      <c r="AH20" s="577">
        <v>9.4</v>
      </c>
      <c r="AI20" s="577">
        <v>6.8</v>
      </c>
      <c r="AJ20" s="577">
        <v>44.5</v>
      </c>
      <c r="AK20" s="577">
        <v>11.6</v>
      </c>
      <c r="AL20" s="577">
        <v>41.1</v>
      </c>
      <c r="AM20" s="577">
        <v>0.1</v>
      </c>
      <c r="AN20" s="577">
        <v>0.1</v>
      </c>
      <c r="AO20" s="577">
        <v>35.9</v>
      </c>
      <c r="AP20" s="577">
        <v>36.1</v>
      </c>
      <c r="AQ20" s="577">
        <v>16.7</v>
      </c>
      <c r="AR20" s="577">
        <v>1.1000000000000001</v>
      </c>
      <c r="AS20" s="577">
        <v>9103</v>
      </c>
      <c r="AT20" s="577">
        <v>3305</v>
      </c>
      <c r="AU20" s="577">
        <v>12408</v>
      </c>
    </row>
    <row r="21" spans="1:47" ht="13">
      <c r="A21" s="503" t="s">
        <v>60</v>
      </c>
      <c r="B21" s="577">
        <v>5387</v>
      </c>
      <c r="C21" s="577">
        <v>90.6</v>
      </c>
      <c r="D21" s="577">
        <v>59.2</v>
      </c>
      <c r="E21" s="577">
        <v>49</v>
      </c>
      <c r="F21" s="577">
        <v>89</v>
      </c>
      <c r="G21" s="577">
        <v>83.7</v>
      </c>
      <c r="H21" s="577">
        <v>97.7</v>
      </c>
      <c r="I21" s="577">
        <v>87.2</v>
      </c>
      <c r="J21" s="577">
        <v>97.1</v>
      </c>
      <c r="K21" s="577">
        <v>31.6</v>
      </c>
      <c r="L21" s="577">
        <v>18.2</v>
      </c>
      <c r="M21" s="577">
        <v>291.8</v>
      </c>
      <c r="N21" s="577">
        <v>341.6</v>
      </c>
      <c r="O21" s="577">
        <v>88.5</v>
      </c>
      <c r="P21" s="577">
        <v>51.6</v>
      </c>
      <c r="Q21" s="577">
        <v>94.2</v>
      </c>
      <c r="R21" s="577">
        <v>70.900000000000006</v>
      </c>
      <c r="S21" s="577">
        <v>58.9</v>
      </c>
      <c r="T21" s="577">
        <v>93.2</v>
      </c>
      <c r="U21" s="577">
        <v>87.8</v>
      </c>
      <c r="V21" s="577">
        <v>99</v>
      </c>
      <c r="W21" s="577">
        <v>93</v>
      </c>
      <c r="X21" s="577">
        <v>98.7</v>
      </c>
      <c r="Y21" s="577">
        <v>41</v>
      </c>
      <c r="Z21" s="577">
        <v>27.8</v>
      </c>
      <c r="AA21" s="577">
        <v>321.89999999999998</v>
      </c>
      <c r="AB21" s="577">
        <v>383</v>
      </c>
      <c r="AC21" s="577">
        <v>91.5</v>
      </c>
      <c r="AD21" s="577">
        <v>60.4</v>
      </c>
      <c r="AE21" s="577">
        <v>92.4</v>
      </c>
      <c r="AF21" s="577">
        <v>64.900000000000006</v>
      </c>
      <c r="AG21" s="577">
        <v>53.8</v>
      </c>
      <c r="AH21" s="577">
        <v>91</v>
      </c>
      <c r="AI21" s="577">
        <v>85.7</v>
      </c>
      <c r="AJ21" s="577">
        <v>98.4</v>
      </c>
      <c r="AK21" s="577">
        <v>90</v>
      </c>
      <c r="AL21" s="577">
        <v>97.9</v>
      </c>
      <c r="AM21" s="577">
        <v>36.200000000000003</v>
      </c>
      <c r="AN21" s="577">
        <v>22.9</v>
      </c>
      <c r="AO21" s="577">
        <v>306.5</v>
      </c>
      <c r="AP21" s="577">
        <v>361.7</v>
      </c>
      <c r="AQ21" s="577">
        <v>90</v>
      </c>
      <c r="AR21" s="577">
        <v>55.8</v>
      </c>
      <c r="AS21" s="577">
        <v>313316</v>
      </c>
      <c r="AT21" s="577">
        <v>297765</v>
      </c>
      <c r="AU21" s="577">
        <v>611081</v>
      </c>
    </row>
    <row r="22" spans="1:47" ht="13">
      <c r="A22" s="499" t="s">
        <v>122</v>
      </c>
      <c r="B22" s="577">
        <v>2780</v>
      </c>
      <c r="C22" s="577">
        <v>96.6</v>
      </c>
      <c r="D22" s="577">
        <v>61.1</v>
      </c>
      <c r="E22" s="577">
        <v>52.3</v>
      </c>
      <c r="F22" s="577">
        <v>94.9</v>
      </c>
      <c r="G22" s="577">
        <v>92.2</v>
      </c>
      <c r="H22" s="577">
        <v>99.4</v>
      </c>
      <c r="I22" s="577">
        <v>89.8</v>
      </c>
      <c r="J22" s="577">
        <v>99.1</v>
      </c>
      <c r="K22" s="577">
        <v>33.799999999999997</v>
      </c>
      <c r="L22" s="577">
        <v>18.399999999999999</v>
      </c>
      <c r="M22" s="577">
        <v>303</v>
      </c>
      <c r="N22" s="577">
        <v>356.1</v>
      </c>
      <c r="O22" s="577">
        <v>97</v>
      </c>
      <c r="P22" s="577">
        <v>55.2</v>
      </c>
      <c r="Q22" s="577">
        <v>97.5</v>
      </c>
      <c r="R22" s="577">
        <v>71.599999999999994</v>
      </c>
      <c r="S22" s="577">
        <v>61.3</v>
      </c>
      <c r="T22" s="577">
        <v>96.4</v>
      </c>
      <c r="U22" s="577">
        <v>93.7</v>
      </c>
      <c r="V22" s="577">
        <v>99.5</v>
      </c>
      <c r="W22" s="577">
        <v>93.8</v>
      </c>
      <c r="X22" s="577">
        <v>99.3</v>
      </c>
      <c r="Y22" s="577">
        <v>42.7</v>
      </c>
      <c r="Z22" s="577">
        <v>28</v>
      </c>
      <c r="AA22" s="577">
        <v>326.3</v>
      </c>
      <c r="AB22" s="577">
        <v>389.5</v>
      </c>
      <c r="AC22" s="577">
        <v>97.6</v>
      </c>
      <c r="AD22" s="577">
        <v>62.9</v>
      </c>
      <c r="AE22" s="577">
        <v>97.1</v>
      </c>
      <c r="AF22" s="577">
        <v>66.3</v>
      </c>
      <c r="AG22" s="577">
        <v>56.7</v>
      </c>
      <c r="AH22" s="577">
        <v>95.6</v>
      </c>
      <c r="AI22" s="577">
        <v>92.9</v>
      </c>
      <c r="AJ22" s="577">
        <v>99.5</v>
      </c>
      <c r="AK22" s="577">
        <v>91.8</v>
      </c>
      <c r="AL22" s="577">
        <v>99.2</v>
      </c>
      <c r="AM22" s="577">
        <v>38.200000000000003</v>
      </c>
      <c r="AN22" s="577">
        <v>23.1</v>
      </c>
      <c r="AO22" s="577">
        <v>314.5</v>
      </c>
      <c r="AP22" s="577">
        <v>372.6</v>
      </c>
      <c r="AQ22" s="577">
        <v>97.3</v>
      </c>
      <c r="AR22" s="577">
        <v>59</v>
      </c>
      <c r="AS22" s="577">
        <v>254110</v>
      </c>
      <c r="AT22" s="577">
        <v>247132</v>
      </c>
      <c r="AU22" s="577">
        <v>501242</v>
      </c>
    </row>
    <row r="23" spans="1:47" ht="13">
      <c r="A23" s="491" t="s">
        <v>57</v>
      </c>
      <c r="B23" s="577">
        <v>163</v>
      </c>
      <c r="C23" s="577">
        <v>99.8</v>
      </c>
      <c r="D23" s="577">
        <v>98.9</v>
      </c>
      <c r="E23" s="577">
        <v>96.8</v>
      </c>
      <c r="F23" s="577">
        <v>99.8</v>
      </c>
      <c r="G23" s="577">
        <v>99.6</v>
      </c>
      <c r="H23" s="577">
        <v>100</v>
      </c>
      <c r="I23" s="577">
        <v>99.9</v>
      </c>
      <c r="J23" s="577">
        <v>100</v>
      </c>
      <c r="K23" s="577">
        <v>73.400000000000006</v>
      </c>
      <c r="L23" s="577">
        <v>64.2</v>
      </c>
      <c r="M23" s="577">
        <v>408.7</v>
      </c>
      <c r="N23" s="577">
        <v>531.20000000000005</v>
      </c>
      <c r="O23" s="577">
        <v>99.7</v>
      </c>
      <c r="P23" s="577">
        <v>97.1</v>
      </c>
      <c r="Q23" s="577">
        <v>99.9</v>
      </c>
      <c r="R23" s="577">
        <v>99.4</v>
      </c>
      <c r="S23" s="577">
        <v>96.5</v>
      </c>
      <c r="T23" s="577">
        <v>99.8</v>
      </c>
      <c r="U23" s="577">
        <v>97.9</v>
      </c>
      <c r="V23" s="577">
        <v>100</v>
      </c>
      <c r="W23" s="577">
        <v>100</v>
      </c>
      <c r="X23" s="577">
        <v>100</v>
      </c>
      <c r="Y23" s="577">
        <v>81.2</v>
      </c>
      <c r="Z23" s="577">
        <v>75.2</v>
      </c>
      <c r="AA23" s="577">
        <v>417</v>
      </c>
      <c r="AB23" s="577">
        <v>546.20000000000005</v>
      </c>
      <c r="AC23" s="577">
        <v>98</v>
      </c>
      <c r="AD23" s="577">
        <v>96.7</v>
      </c>
      <c r="AE23" s="577">
        <v>99.8</v>
      </c>
      <c r="AF23" s="577">
        <v>99.1</v>
      </c>
      <c r="AG23" s="577">
        <v>96.7</v>
      </c>
      <c r="AH23" s="577">
        <v>99.8</v>
      </c>
      <c r="AI23" s="577">
        <v>98.8</v>
      </c>
      <c r="AJ23" s="577">
        <v>100</v>
      </c>
      <c r="AK23" s="577">
        <v>99.9</v>
      </c>
      <c r="AL23" s="577">
        <v>100</v>
      </c>
      <c r="AM23" s="577">
        <v>77.3</v>
      </c>
      <c r="AN23" s="577">
        <v>69.7</v>
      </c>
      <c r="AO23" s="577">
        <v>412.8</v>
      </c>
      <c r="AP23" s="577">
        <v>538.70000000000005</v>
      </c>
      <c r="AQ23" s="577">
        <v>98.8</v>
      </c>
      <c r="AR23" s="577">
        <v>96.9</v>
      </c>
      <c r="AS23" s="577">
        <v>11346</v>
      </c>
      <c r="AT23" s="577">
        <v>11147</v>
      </c>
      <c r="AU23" s="577">
        <v>22493</v>
      </c>
    </row>
    <row r="24" spans="1:47" ht="13">
      <c r="A24" s="491" t="s">
        <v>121</v>
      </c>
      <c r="B24" s="577">
        <v>121</v>
      </c>
      <c r="C24" s="577">
        <v>96.7</v>
      </c>
      <c r="D24" s="577">
        <v>54.1</v>
      </c>
      <c r="E24" s="577">
        <v>44.8</v>
      </c>
      <c r="F24" s="577">
        <v>94.3</v>
      </c>
      <c r="G24" s="577">
        <v>91</v>
      </c>
      <c r="H24" s="577">
        <v>99.6</v>
      </c>
      <c r="I24" s="577">
        <v>88</v>
      </c>
      <c r="J24" s="577">
        <v>99.1</v>
      </c>
      <c r="K24" s="577">
        <v>21.6</v>
      </c>
      <c r="L24" s="577">
        <v>9.8000000000000007</v>
      </c>
      <c r="M24" s="577">
        <v>287.7</v>
      </c>
      <c r="N24" s="577">
        <v>330.7</v>
      </c>
      <c r="O24" s="577">
        <v>97.4</v>
      </c>
      <c r="P24" s="577">
        <v>48.2</v>
      </c>
      <c r="Q24" s="577">
        <v>97.8</v>
      </c>
      <c r="R24" s="577">
        <v>66.099999999999994</v>
      </c>
      <c r="S24" s="577">
        <v>54.3</v>
      </c>
      <c r="T24" s="577">
        <v>96.4</v>
      </c>
      <c r="U24" s="577">
        <v>93.2</v>
      </c>
      <c r="V24" s="577">
        <v>99.7</v>
      </c>
      <c r="W24" s="577">
        <v>92.7</v>
      </c>
      <c r="X24" s="577">
        <v>99.5</v>
      </c>
      <c r="Y24" s="577">
        <v>31.9</v>
      </c>
      <c r="Z24" s="577">
        <v>17.8</v>
      </c>
      <c r="AA24" s="577">
        <v>313.39999999999998</v>
      </c>
      <c r="AB24" s="577">
        <v>370.3</v>
      </c>
      <c r="AC24" s="577">
        <v>98</v>
      </c>
      <c r="AD24" s="577">
        <v>56.1</v>
      </c>
      <c r="AE24" s="577">
        <v>97.2</v>
      </c>
      <c r="AF24" s="577">
        <v>60.3</v>
      </c>
      <c r="AG24" s="577">
        <v>49.7</v>
      </c>
      <c r="AH24" s="577">
        <v>95.4</v>
      </c>
      <c r="AI24" s="577">
        <v>92.1</v>
      </c>
      <c r="AJ24" s="577">
        <v>99.6</v>
      </c>
      <c r="AK24" s="577">
        <v>90.4</v>
      </c>
      <c r="AL24" s="577">
        <v>99.3</v>
      </c>
      <c r="AM24" s="577">
        <v>26.9</v>
      </c>
      <c r="AN24" s="577">
        <v>13.9</v>
      </c>
      <c r="AO24" s="577">
        <v>300.89999999999998</v>
      </c>
      <c r="AP24" s="577">
        <v>351</v>
      </c>
      <c r="AQ24" s="577">
        <v>97.7</v>
      </c>
      <c r="AR24" s="577">
        <v>52.2</v>
      </c>
      <c r="AS24" s="577">
        <v>9432</v>
      </c>
      <c r="AT24" s="577">
        <v>9897</v>
      </c>
      <c r="AU24" s="577">
        <v>19329</v>
      </c>
    </row>
    <row r="25" spans="1:47" ht="15">
      <c r="A25" s="491" t="s">
        <v>399</v>
      </c>
      <c r="B25" s="577">
        <v>3069</v>
      </c>
      <c r="C25" s="577">
        <v>96.8</v>
      </c>
      <c r="D25" s="577">
        <v>62.4</v>
      </c>
      <c r="E25" s="577">
        <v>53.9</v>
      </c>
      <c r="F25" s="577">
        <v>95</v>
      </c>
      <c r="G25" s="577">
        <v>92.5</v>
      </c>
      <c r="H25" s="577">
        <v>99.4</v>
      </c>
      <c r="I25" s="577">
        <v>90.1</v>
      </c>
      <c r="J25" s="577">
        <v>99.1</v>
      </c>
      <c r="K25" s="577">
        <v>35</v>
      </c>
      <c r="L25" s="577">
        <v>20</v>
      </c>
      <c r="M25" s="577">
        <v>306.8</v>
      </c>
      <c r="N25" s="577">
        <v>362.3</v>
      </c>
      <c r="O25" s="577">
        <v>97.1</v>
      </c>
      <c r="P25" s="577">
        <v>56.7</v>
      </c>
      <c r="Q25" s="577">
        <v>97.6</v>
      </c>
      <c r="R25" s="577">
        <v>72.599999999999994</v>
      </c>
      <c r="S25" s="577">
        <v>62.5</v>
      </c>
      <c r="T25" s="577">
        <v>96.5</v>
      </c>
      <c r="U25" s="577">
        <v>93.8</v>
      </c>
      <c r="V25" s="577">
        <v>99.6</v>
      </c>
      <c r="W25" s="577">
        <v>94</v>
      </c>
      <c r="X25" s="577">
        <v>99.3</v>
      </c>
      <c r="Y25" s="577">
        <v>43.9</v>
      </c>
      <c r="Z25" s="577">
        <v>29.6</v>
      </c>
      <c r="AA25" s="577">
        <v>329.5</v>
      </c>
      <c r="AB25" s="577">
        <v>395.2</v>
      </c>
      <c r="AC25" s="577">
        <v>97.6</v>
      </c>
      <c r="AD25" s="577">
        <v>64</v>
      </c>
      <c r="AE25" s="577">
        <v>97.2</v>
      </c>
      <c r="AF25" s="577">
        <v>67.400000000000006</v>
      </c>
      <c r="AG25" s="577">
        <v>58.1</v>
      </c>
      <c r="AH25" s="577">
        <v>95.8</v>
      </c>
      <c r="AI25" s="577">
        <v>93.1</v>
      </c>
      <c r="AJ25" s="577">
        <v>99.5</v>
      </c>
      <c r="AK25" s="577">
        <v>92.1</v>
      </c>
      <c r="AL25" s="577">
        <v>99.2</v>
      </c>
      <c r="AM25" s="577">
        <v>39.4</v>
      </c>
      <c r="AN25" s="577">
        <v>24.7</v>
      </c>
      <c r="AO25" s="577">
        <v>318</v>
      </c>
      <c r="AP25" s="577">
        <v>378.6</v>
      </c>
      <c r="AQ25" s="577">
        <v>97.4</v>
      </c>
      <c r="AR25" s="577">
        <v>60.3</v>
      </c>
      <c r="AS25" s="577">
        <v>275005</v>
      </c>
      <c r="AT25" s="577">
        <v>268309</v>
      </c>
      <c r="AU25" s="577">
        <v>543314</v>
      </c>
    </row>
    <row r="28" spans="1:47" ht="13">
      <c r="A28" s="586" t="s">
        <v>269</v>
      </c>
    </row>
    <row r="29" spans="1:47" ht="13">
      <c r="A29" s="510"/>
      <c r="AC29" s="167" t="s">
        <v>88</v>
      </c>
    </row>
    <row r="30" spans="1:47" ht="13">
      <c r="A30" s="510" t="s">
        <v>135</v>
      </c>
      <c r="AS30" s="206"/>
    </row>
    <row r="31" spans="1:47" ht="13">
      <c r="A31" s="510" t="s">
        <v>134</v>
      </c>
      <c r="AS31" s="206"/>
    </row>
    <row r="32" spans="1:47" ht="13">
      <c r="A32" s="510" t="s">
        <v>123</v>
      </c>
      <c r="AP32" s="167" t="s">
        <v>88</v>
      </c>
      <c r="AS32" s="206"/>
    </row>
    <row r="33" spans="6:45">
      <c r="N33" s="167" t="s">
        <v>88</v>
      </c>
      <c r="AS33" s="167" t="s">
        <v>88</v>
      </c>
    </row>
    <row r="35" spans="6:45">
      <c r="J35" s="167" t="s">
        <v>88</v>
      </c>
    </row>
    <row r="36" spans="6:45">
      <c r="AQ36" s="167" t="s">
        <v>88</v>
      </c>
    </row>
    <row r="37" spans="6:45">
      <c r="H37" s="167" t="s">
        <v>88</v>
      </c>
    </row>
    <row r="38" spans="6:45">
      <c r="F38" s="167" t="s">
        <v>88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pageSetUpPr fitToPage="1"/>
  </sheetPr>
  <dimension ref="A1:X51"/>
  <sheetViews>
    <sheetView showGridLines="0" zoomScaleNormal="100" workbookViewId="0">
      <selection activeCell="O3" sqref="O3"/>
    </sheetView>
  </sheetViews>
  <sheetFormatPr baseColWidth="10" defaultColWidth="9.1640625" defaultRowHeight="11"/>
  <cols>
    <col min="1" max="1" width="42.83203125" style="170" customWidth="1"/>
    <col min="2" max="2" width="6.33203125" style="170" customWidth="1"/>
    <col min="3" max="3" width="7.6640625" style="163" customWidth="1"/>
    <col min="4" max="4" width="0.83203125" style="163" customWidth="1"/>
    <col min="5" max="5" width="9.6640625" style="175" customWidth="1"/>
    <col min="6" max="10" width="9.6640625" style="176" customWidth="1"/>
    <col min="11" max="11" width="8.6640625" style="176" customWidth="1"/>
    <col min="12" max="12" width="8.6640625" style="170" customWidth="1"/>
    <col min="13" max="13" width="0.83203125" style="170" customWidth="1"/>
    <col min="14" max="14" width="12.5" style="170" customWidth="1"/>
    <col min="15" max="15" width="8.6640625" style="170" customWidth="1"/>
    <col min="16" max="16" width="1.6640625" style="170" customWidth="1"/>
    <col min="17" max="21" width="9.1640625" style="170"/>
    <col min="22" max="22" width="9.1640625" style="170" customWidth="1"/>
    <col min="23" max="24" width="9.1640625" style="170" hidden="1" customWidth="1"/>
    <col min="25" max="26" width="9.1640625" style="170" customWidth="1"/>
    <col min="27" max="16384" width="9.1640625" style="170"/>
  </cols>
  <sheetData>
    <row r="1" spans="1:24" ht="13.5" customHeight="1">
      <c r="A1" s="1003" t="s">
        <v>293</v>
      </c>
      <c r="B1" s="1003"/>
      <c r="C1" s="1003"/>
      <c r="D1" s="1003"/>
      <c r="E1" s="1003"/>
      <c r="F1" s="1003"/>
      <c r="G1" s="1003"/>
      <c r="H1" s="1003"/>
      <c r="I1" s="1003"/>
      <c r="J1" s="1003"/>
      <c r="K1" s="1003"/>
      <c r="L1" s="168"/>
    </row>
    <row r="2" spans="1:24" ht="13.5" customHeight="1">
      <c r="A2" s="688" t="s">
        <v>534</v>
      </c>
      <c r="B2" s="310"/>
      <c r="C2" s="311"/>
      <c r="D2" s="311"/>
      <c r="E2" s="312"/>
      <c r="F2" s="312"/>
      <c r="G2" s="312"/>
      <c r="H2" s="312"/>
      <c r="I2" s="312"/>
      <c r="J2" s="312"/>
      <c r="L2" s="237"/>
      <c r="M2" s="454" t="s">
        <v>178</v>
      </c>
      <c r="N2" s="455"/>
      <c r="O2" s="455"/>
      <c r="P2" s="456"/>
      <c r="W2" s="435">
        <f>IF(O3="Boys",0,IF(O3="Girls",14,28))</f>
        <v>28</v>
      </c>
      <c r="X2" s="234" t="s">
        <v>23</v>
      </c>
    </row>
    <row r="3" spans="1:24" ht="12.75" customHeight="1">
      <c r="A3" s="255" t="s">
        <v>0</v>
      </c>
      <c r="B3" s="619"/>
      <c r="C3" s="311"/>
      <c r="D3" s="311"/>
      <c r="E3" s="312"/>
      <c r="F3" s="312"/>
      <c r="G3" s="312"/>
      <c r="H3" s="312"/>
      <c r="I3" s="312"/>
      <c r="J3" s="312"/>
      <c r="L3" s="171"/>
      <c r="M3" s="236" t="s">
        <v>157</v>
      </c>
      <c r="N3" s="433"/>
      <c r="O3" s="458" t="s">
        <v>89</v>
      </c>
      <c r="P3" s="482"/>
      <c r="W3" s="170" t="s">
        <v>394</v>
      </c>
      <c r="X3" s="235" t="s">
        <v>24</v>
      </c>
    </row>
    <row r="4" spans="1:24" ht="12.75" customHeight="1">
      <c r="A4" s="88"/>
      <c r="B4" s="200"/>
      <c r="C4" s="197"/>
      <c r="D4" s="200"/>
      <c r="E4" s="200"/>
      <c r="F4" s="199"/>
      <c r="G4" s="199"/>
      <c r="H4" s="199"/>
      <c r="I4" s="199"/>
      <c r="J4" s="199"/>
      <c r="K4" s="198"/>
      <c r="L4" s="1004"/>
      <c r="M4" s="1004"/>
      <c r="N4" s="1004"/>
      <c r="O4" s="434"/>
      <c r="P4" s="481"/>
      <c r="X4" s="234" t="s">
        <v>89</v>
      </c>
    </row>
    <row r="5" spans="1:24" s="197" customFormat="1" ht="24" customHeight="1">
      <c r="A5" s="196"/>
      <c r="B5" s="946" t="s">
        <v>148</v>
      </c>
      <c r="C5" s="1005" t="s">
        <v>315</v>
      </c>
      <c r="D5" s="195"/>
      <c r="E5" s="1007" t="s">
        <v>294</v>
      </c>
      <c r="F5" s="1009" t="s">
        <v>146</v>
      </c>
      <c r="G5" s="1009"/>
      <c r="H5" s="1009"/>
      <c r="I5" s="1009"/>
      <c r="J5" s="1007" t="s">
        <v>292</v>
      </c>
      <c r="K5" s="1009" t="s">
        <v>145</v>
      </c>
      <c r="L5" s="1008"/>
      <c r="M5" s="229"/>
      <c r="N5" s="1010" t="s">
        <v>51</v>
      </c>
      <c r="O5" s="1010"/>
      <c r="P5" s="452"/>
    </row>
    <row r="6" spans="1:24" ht="33.75" customHeight="1">
      <c r="A6" s="194" t="s">
        <v>88</v>
      </c>
      <c r="B6" s="947"/>
      <c r="C6" s="1006"/>
      <c r="D6" s="164"/>
      <c r="E6" s="1008"/>
      <c r="F6" s="193" t="s">
        <v>52</v>
      </c>
      <c r="G6" s="95" t="s">
        <v>53</v>
      </c>
      <c r="H6" s="193" t="s">
        <v>54</v>
      </c>
      <c r="I6" s="95" t="s">
        <v>55</v>
      </c>
      <c r="J6" s="1008"/>
      <c r="K6" s="193" t="s">
        <v>56</v>
      </c>
      <c r="L6" s="193" t="s">
        <v>288</v>
      </c>
      <c r="M6" s="157"/>
      <c r="N6" s="192" t="s">
        <v>144</v>
      </c>
      <c r="O6" s="192" t="s">
        <v>143</v>
      </c>
      <c r="P6" s="444"/>
    </row>
    <row r="7" spans="1:24" ht="15.75" customHeight="1">
      <c r="A7" s="191"/>
      <c r="B7" s="191" t="s">
        <v>88</v>
      </c>
      <c r="C7" s="190"/>
      <c r="D7" s="190"/>
      <c r="E7" s="189"/>
      <c r="F7" s="189"/>
      <c r="G7" s="97"/>
      <c r="H7" s="189"/>
      <c r="I7" s="97"/>
      <c r="J7" s="189"/>
      <c r="K7" s="189"/>
      <c r="L7" s="189"/>
      <c r="P7" s="381"/>
    </row>
    <row r="8" spans="1:24" ht="11.25" customHeight="1">
      <c r="A8" s="271" t="s">
        <v>86</v>
      </c>
      <c r="B8" s="180">
        <f ca="1">VLOOKUP($A8,INDIRECT($W$3),2,0)</f>
        <v>3069</v>
      </c>
      <c r="C8" s="659">
        <f>IF($O$3="Boys",Denominators!C40,IF('Table 3a'!$O$3="Girls",Denominators!D40,IF($O$3="All",Denominators!E40)))</f>
        <v>543314</v>
      </c>
      <c r="D8" s="418"/>
      <c r="E8" s="587">
        <f ca="1">VLOOKUP($A8,INDIRECT($W$3),$W$2+T4ab!C$4,0)</f>
        <v>97.2</v>
      </c>
      <c r="F8" s="587">
        <f ca="1">VLOOKUP($A8,INDIRECT($W$3),$W$2+T4ab!D$4,0)</f>
        <v>67.400000000000006</v>
      </c>
      <c r="G8" s="587">
        <f ca="1">VLOOKUP($A8,INDIRECT($W$3),$W$2+T4ab!E$4,0)</f>
        <v>58.1</v>
      </c>
      <c r="H8" s="587">
        <f ca="1">VLOOKUP($A8,INDIRECT($W$3),$W$2+T4ab!F$4,0)</f>
        <v>95.8</v>
      </c>
      <c r="I8" s="587">
        <f ca="1">VLOOKUP($A8,INDIRECT($W$3),$W$2+T4ab!G$4,0)</f>
        <v>93.1</v>
      </c>
      <c r="J8" s="587">
        <f ca="1">VLOOKUP($A8,INDIRECT($W$3),$W$2+T4ab!H$4,0)</f>
        <v>99.5</v>
      </c>
      <c r="K8" s="587">
        <f ca="1">VLOOKUP($A8,INDIRECT($W$3),$W$2+T4ab!I$4,0)</f>
        <v>92.1</v>
      </c>
      <c r="L8" s="587">
        <f ca="1">VLOOKUP($A8,INDIRECT($W$3),$W$2+T4ab!J$4,0)</f>
        <v>99.2</v>
      </c>
      <c r="M8" s="587"/>
      <c r="N8" s="587">
        <f ca="1">VLOOKUP($A8,INDIRECT($W$3),$W$2+T4ab!K$4,0)</f>
        <v>39.4</v>
      </c>
      <c r="O8" s="587">
        <f ca="1">VLOOKUP($A8,INDIRECT($W$3),$W$2+T4ab!L$4,0)</f>
        <v>24.7</v>
      </c>
    </row>
    <row r="9" spans="1:24" ht="11.25" customHeight="1">
      <c r="A9" s="271"/>
      <c r="B9" s="180"/>
      <c r="C9" s="659"/>
      <c r="D9" s="418"/>
      <c r="E9" s="587"/>
      <c r="F9" s="587"/>
      <c r="G9" s="587"/>
      <c r="H9" s="587"/>
      <c r="I9" s="587"/>
      <c r="J9" s="587"/>
      <c r="K9" s="587"/>
      <c r="L9" s="587"/>
      <c r="M9" s="587"/>
      <c r="N9" s="587"/>
      <c r="O9" s="587"/>
      <c r="P9" s="420"/>
      <c r="Q9" s="180"/>
    </row>
    <row r="10" spans="1:24" ht="11.25" customHeight="1">
      <c r="A10" s="272" t="s">
        <v>142</v>
      </c>
      <c r="B10" s="180">
        <f ca="1">VLOOKUP($A10,INDIRECT($W$3),2,0)</f>
        <v>1227</v>
      </c>
      <c r="C10" s="659">
        <f>IF($O$3="Boys",Denominators!C42,IF('Table 3a'!$O$3="Girls",Denominators!D42,IF($O$3="All",Denominators!E42)))</f>
        <v>216106</v>
      </c>
      <c r="D10" s="418"/>
      <c r="E10" s="587">
        <f ca="1">VLOOKUP($A10,INDIRECT($W$3),$W$2+T4ab!C$4,0)</f>
        <v>97</v>
      </c>
      <c r="F10" s="587">
        <f ca="1">VLOOKUP($A10,INDIRECT($W$3),$W$2+T4ab!D$4,0)</f>
        <v>65.900000000000006</v>
      </c>
      <c r="G10" s="587">
        <f ca="1">VLOOKUP($A10,INDIRECT($W$3),$W$2+T4ab!E$4,0)</f>
        <v>56</v>
      </c>
      <c r="H10" s="587">
        <f ca="1">VLOOKUP($A10,INDIRECT($W$3),$W$2+T4ab!F$4,0)</f>
        <v>95.6</v>
      </c>
      <c r="I10" s="587">
        <f ca="1">VLOOKUP($A10,INDIRECT($W$3),$W$2+T4ab!G$4,0)</f>
        <v>92.8</v>
      </c>
      <c r="J10" s="587">
        <f ca="1">VLOOKUP($A10,INDIRECT($W$3),$W$2+T4ab!H$4,0)</f>
        <v>99.5</v>
      </c>
      <c r="K10" s="587">
        <f ca="1">VLOOKUP($A10,INDIRECT($W$3),$W$2+T4ab!I$4,0)</f>
        <v>91.4</v>
      </c>
      <c r="L10" s="587">
        <f ca="1">VLOOKUP($A10,INDIRECT($W$3),$W$2+T4ab!J$4,0)</f>
        <v>99.2</v>
      </c>
      <c r="M10" s="587"/>
      <c r="N10" s="587">
        <f ca="1">VLOOKUP($A10,INDIRECT($W$3),$W$2+T4ab!K$4,0)</f>
        <v>37.5</v>
      </c>
      <c r="O10" s="587">
        <f ca="1">VLOOKUP($A10,INDIRECT($W$3),$W$2+T4ab!L$4,0)</f>
        <v>22.9</v>
      </c>
      <c r="P10" s="420"/>
    </row>
    <row r="11" spans="1:24">
      <c r="A11" s="272"/>
      <c r="B11" s="180"/>
      <c r="C11" s="659"/>
      <c r="D11" s="418"/>
      <c r="E11" s="587"/>
      <c r="F11" s="587"/>
      <c r="G11" s="587"/>
      <c r="H11" s="587"/>
      <c r="I11" s="587"/>
      <c r="J11" s="587"/>
      <c r="K11" s="587"/>
      <c r="L11" s="587"/>
      <c r="M11" s="587"/>
      <c r="N11" s="587"/>
      <c r="O11" s="587"/>
      <c r="P11" s="420"/>
      <c r="Q11" s="180"/>
    </row>
    <row r="12" spans="1:24" ht="11.25" customHeight="1">
      <c r="A12" s="273" t="s">
        <v>141</v>
      </c>
      <c r="B12" s="180">
        <f t="shared" ref="B12:B17" ca="1" si="0">VLOOKUP($A12,INDIRECT($W$3),2,0)</f>
        <v>1834</v>
      </c>
      <c r="C12" s="659">
        <f>IF($O$3="Boys",Denominators!C44,IF('Table 3a'!$O$3="Girls",Denominators!D44,IF($O$3="All",Denominators!E44)))</f>
        <v>326412</v>
      </c>
      <c r="D12" s="418"/>
      <c r="E12" s="587">
        <f ca="1">VLOOKUP($A12,INDIRECT($W$3),$W$2+T4ab!C$4,0)</f>
        <v>97.3</v>
      </c>
      <c r="F12" s="587">
        <f ca="1">VLOOKUP($A12,INDIRECT($W$3),$W$2+T4ab!D$4,0)</f>
        <v>68.5</v>
      </c>
      <c r="G12" s="587">
        <f ca="1">VLOOKUP($A12,INDIRECT($W$3),$W$2+T4ab!E$4,0)</f>
        <v>59.5</v>
      </c>
      <c r="H12" s="587">
        <f ca="1">VLOOKUP($A12,INDIRECT($W$3),$W$2+T4ab!F$4,0)</f>
        <v>95.9</v>
      </c>
      <c r="I12" s="587">
        <f ca="1">VLOOKUP($A12,INDIRECT($W$3),$W$2+T4ab!G$4,0)</f>
        <v>93.4</v>
      </c>
      <c r="J12" s="587">
        <f ca="1">VLOOKUP($A12,INDIRECT($W$3),$W$2+T4ab!H$4,0)</f>
        <v>99.5</v>
      </c>
      <c r="K12" s="587">
        <f ca="1">VLOOKUP($A12,INDIRECT($W$3),$W$2+T4ab!I$4,0)</f>
        <v>92.5</v>
      </c>
      <c r="L12" s="587">
        <f ca="1">VLOOKUP($A12,INDIRECT($W$3),$W$2+T4ab!J$4,0)</f>
        <v>99.3</v>
      </c>
      <c r="M12" s="587"/>
      <c r="N12" s="587">
        <f ca="1">VLOOKUP($A12,INDIRECT($W$3),$W$2+T4ab!K$4,0)</f>
        <v>40.6</v>
      </c>
      <c r="O12" s="587">
        <f ca="1">VLOOKUP($A12,INDIRECT($W$3),$W$2+T4ab!L$4,0)</f>
        <v>25.9</v>
      </c>
      <c r="P12" s="420"/>
      <c r="Q12" s="180"/>
    </row>
    <row r="13" spans="1:24" ht="11.25" customHeight="1">
      <c r="A13" s="274" t="s">
        <v>140</v>
      </c>
      <c r="B13" s="180">
        <f t="shared" ca="1" si="0"/>
        <v>503</v>
      </c>
      <c r="C13" s="659">
        <f>IF($O$3="Boys",Denominators!C45,IF('Table 3a'!$O$3="Girls",Denominators!D45,IF($O$3="All",Denominators!E45)))</f>
        <v>79446</v>
      </c>
      <c r="D13" s="418"/>
      <c r="E13" s="587">
        <f ca="1">VLOOKUP($A13,INDIRECT($W$3),$W$2+T4ab!C$4,0)</f>
        <v>95.6</v>
      </c>
      <c r="F13" s="587">
        <f ca="1">VLOOKUP($A13,INDIRECT($W$3),$W$2+T4ab!D$4,0)</f>
        <v>54.4</v>
      </c>
      <c r="G13" s="587">
        <f ca="1">VLOOKUP($A13,INDIRECT($W$3),$W$2+T4ab!E$4,0)</f>
        <v>45.8</v>
      </c>
      <c r="H13" s="587">
        <f ca="1">VLOOKUP($A13,INDIRECT($W$3),$W$2+T4ab!F$4,0)</f>
        <v>92.7</v>
      </c>
      <c r="I13" s="587">
        <f ca="1">VLOOKUP($A13,INDIRECT($W$3),$W$2+T4ab!G$4,0)</f>
        <v>88.8</v>
      </c>
      <c r="J13" s="587">
        <f ca="1">VLOOKUP($A13,INDIRECT($W$3),$W$2+T4ab!H$4,0)</f>
        <v>99.2</v>
      </c>
      <c r="K13" s="587">
        <f ca="1">VLOOKUP($A13,INDIRECT($W$3),$W$2+T4ab!I$4,0)</f>
        <v>88.6</v>
      </c>
      <c r="L13" s="587">
        <f ca="1">VLOOKUP($A13,INDIRECT($W$3),$W$2+T4ab!J$4,0)</f>
        <v>98.6</v>
      </c>
      <c r="M13" s="587"/>
      <c r="N13" s="587">
        <f ca="1">VLOOKUP($A13,INDIRECT($W$3),$W$2+T4ab!K$4,0)</f>
        <v>27.8</v>
      </c>
      <c r="O13" s="587">
        <f ca="1">VLOOKUP($A13,INDIRECT($W$3),$W$2+T4ab!L$4,0)</f>
        <v>13.7</v>
      </c>
      <c r="P13" s="420"/>
      <c r="Q13" s="180"/>
    </row>
    <row r="14" spans="1:24" ht="11.25" customHeight="1">
      <c r="A14" s="274" t="s">
        <v>139</v>
      </c>
      <c r="B14" s="180">
        <f t="shared" ca="1" si="0"/>
        <v>1272</v>
      </c>
      <c r="C14" s="659">
        <f>IF($O$3="Boys",Denominators!C46,IF('Table 3a'!$O$3="Girls",Denominators!D46,IF($O$3="All",Denominators!E46)))</f>
        <v>243719</v>
      </c>
      <c r="D14" s="418"/>
      <c r="E14" s="587">
        <f ca="1">VLOOKUP($A14,INDIRECT($W$3),$W$2+T4ab!C$4,0)</f>
        <v>97.9</v>
      </c>
      <c r="F14" s="587">
        <f ca="1">VLOOKUP($A14,INDIRECT($W$3),$W$2+T4ab!D$4,0)</f>
        <v>73.3</v>
      </c>
      <c r="G14" s="587">
        <f ca="1">VLOOKUP($A14,INDIRECT($W$3),$W$2+T4ab!E$4,0)</f>
        <v>64.3</v>
      </c>
      <c r="H14" s="587">
        <f ca="1">VLOOKUP($A14,INDIRECT($W$3),$W$2+T4ab!F$4,0)</f>
        <v>97</v>
      </c>
      <c r="I14" s="587">
        <f ca="1">VLOOKUP($A14,INDIRECT($W$3),$W$2+T4ab!G$4,0)</f>
        <v>95</v>
      </c>
      <c r="J14" s="587">
        <f ca="1">VLOOKUP($A14,INDIRECT($W$3),$W$2+T4ab!H$4,0)</f>
        <v>99.7</v>
      </c>
      <c r="K14" s="587">
        <f ca="1">VLOOKUP($A14,INDIRECT($W$3),$W$2+T4ab!I$4,0)</f>
        <v>93.9</v>
      </c>
      <c r="L14" s="587">
        <f ca="1">VLOOKUP($A14,INDIRECT($W$3),$W$2+T4ab!J$4,0)</f>
        <v>99.5</v>
      </c>
      <c r="M14" s="587"/>
      <c r="N14" s="587">
        <f ca="1">VLOOKUP($A14,INDIRECT($W$3),$W$2+T4ab!K$4,0)</f>
        <v>45</v>
      </c>
      <c r="O14" s="587">
        <f ca="1">VLOOKUP($A14,INDIRECT($W$3),$W$2+T4ab!L$4,0)</f>
        <v>30.1</v>
      </c>
      <c r="P14" s="420"/>
      <c r="Q14" s="180"/>
    </row>
    <row r="15" spans="1:24" s="184" customFormat="1" ht="11.25" customHeight="1">
      <c r="A15" s="275" t="s">
        <v>276</v>
      </c>
      <c r="B15" s="180">
        <f t="shared" ca="1" si="0"/>
        <v>20</v>
      </c>
      <c r="C15" s="659">
        <f>IF($O$3="Boys",Denominators!C47,IF('Table 3a'!$O$3="Girls",Denominators!D47,IF($O$3="All",Denominators!E47)))</f>
        <v>1121</v>
      </c>
      <c r="D15" s="418"/>
      <c r="E15" s="587">
        <f ca="1">VLOOKUP($A15,INDIRECT($W$3),$W$2+T4ab!C$4,0)</f>
        <v>97.2</v>
      </c>
      <c r="F15" s="587">
        <f ca="1">VLOOKUP($A15,INDIRECT($W$3),$W$2+T4ab!D$4,0)</f>
        <v>63.2</v>
      </c>
      <c r="G15" s="587">
        <f ca="1">VLOOKUP($A15,INDIRECT($W$3),$W$2+T4ab!E$4,0)</f>
        <v>51.6</v>
      </c>
      <c r="H15" s="587">
        <f ca="1">VLOOKUP($A15,INDIRECT($W$3),$W$2+T4ab!F$4,0)</f>
        <v>96.1</v>
      </c>
      <c r="I15" s="587">
        <f ca="1">VLOOKUP($A15,INDIRECT($W$3),$W$2+T4ab!G$4,0)</f>
        <v>91.9</v>
      </c>
      <c r="J15" s="587">
        <f ca="1">VLOOKUP($A15,INDIRECT($W$3),$W$2+T4ab!H$4,0)</f>
        <v>99.1</v>
      </c>
      <c r="K15" s="587">
        <f ca="1">VLOOKUP($A15,INDIRECT($W$3),$W$2+T4ab!I$4,0)</f>
        <v>91.1</v>
      </c>
      <c r="L15" s="587">
        <f ca="1">VLOOKUP($A15,INDIRECT($W$3),$W$2+T4ab!J$4,0)</f>
        <v>99</v>
      </c>
      <c r="M15" s="587"/>
      <c r="N15" s="587">
        <f ca="1">VLOOKUP($A15,INDIRECT($W$3),$W$2+T4ab!K$4,0)</f>
        <v>44</v>
      </c>
      <c r="O15" s="587">
        <f ca="1">VLOOKUP($A15,INDIRECT($W$3),$W$2+T4ab!L$4,0)</f>
        <v>21.7</v>
      </c>
      <c r="P15" s="420"/>
      <c r="Q15" s="180"/>
    </row>
    <row r="16" spans="1:24" s="184" customFormat="1" ht="14">
      <c r="A16" s="275" t="s">
        <v>277</v>
      </c>
      <c r="B16" s="180">
        <f t="shared" ca="1" si="0"/>
        <v>17</v>
      </c>
      <c r="C16" s="659">
        <f>IF($O$3="Boys",Denominators!C48,IF('Table 3a'!$O$3="Girls",Denominators!D48,IF($O$3="All",Denominators!E48)))</f>
        <v>1276</v>
      </c>
      <c r="D16" s="418"/>
      <c r="E16" s="587">
        <f ca="1">VLOOKUP($A16,INDIRECT($W$3),$W$2+T4ab!C$4,0)</f>
        <v>95.3</v>
      </c>
      <c r="F16" s="587">
        <f ca="1">VLOOKUP($A16,INDIRECT($W$3),$W$2+T4ab!D$4,0)</f>
        <v>45.5</v>
      </c>
      <c r="G16" s="587">
        <f ca="1">VLOOKUP($A16,INDIRECT($W$3),$W$2+T4ab!E$4,0)</f>
        <v>37.700000000000003</v>
      </c>
      <c r="H16" s="587">
        <f ca="1">VLOOKUP($A16,INDIRECT($W$3),$W$2+T4ab!F$4,0)</f>
        <v>93</v>
      </c>
      <c r="I16" s="587">
        <f ca="1">VLOOKUP($A16,INDIRECT($W$3),$W$2+T4ab!G$4,0)</f>
        <v>89.7</v>
      </c>
      <c r="J16" s="587">
        <f ca="1">VLOOKUP($A16,INDIRECT($W$3),$W$2+T4ab!H$4,0)</f>
        <v>98.9</v>
      </c>
      <c r="K16" s="587">
        <f ca="1">VLOOKUP($A16,INDIRECT($W$3),$W$2+T4ab!I$4,0)</f>
        <v>85</v>
      </c>
      <c r="L16" s="587">
        <f ca="1">VLOOKUP($A16,INDIRECT($W$3),$W$2+T4ab!J$4,0)</f>
        <v>98.7</v>
      </c>
      <c r="M16" s="587"/>
      <c r="N16" s="587">
        <f ca="1">VLOOKUP($A16,INDIRECT($W$3),$W$2+T4ab!K$4,0)</f>
        <v>10.6</v>
      </c>
      <c r="O16" s="587">
        <f ca="1">VLOOKUP($A16,INDIRECT($W$3),$W$2+T4ab!L$4,0)</f>
        <v>2.9</v>
      </c>
      <c r="P16" s="420"/>
      <c r="Q16" s="180"/>
    </row>
    <row r="17" spans="1:21" s="184" customFormat="1" ht="14">
      <c r="A17" s="275" t="s">
        <v>281</v>
      </c>
      <c r="B17" s="180">
        <f t="shared" ca="1" si="0"/>
        <v>22</v>
      </c>
      <c r="C17" s="659">
        <f>IF($O$3="Boys",Denominators!C49,IF('Table 3a'!$O$3="Girls",Denominators!D49,IF($O$3="All",Denominators!E49)))</f>
        <v>850</v>
      </c>
      <c r="D17" s="418"/>
      <c r="E17" s="587">
        <f ca="1">VLOOKUP($A17,INDIRECT($W$3),$W$2+T4ab!C$4,0)</f>
        <v>84.9</v>
      </c>
      <c r="F17" s="587">
        <f ca="1">VLOOKUP($A17,INDIRECT($W$3),$W$2+T4ab!D$4,0)</f>
        <v>24.9</v>
      </c>
      <c r="G17" s="587">
        <f ca="1">VLOOKUP($A17,INDIRECT($W$3),$W$2+T4ab!E$4,0)</f>
        <v>16.899999999999999</v>
      </c>
      <c r="H17" s="587">
        <f ca="1">VLOOKUP($A17,INDIRECT($W$3),$W$2+T4ab!F$4,0)</f>
        <v>76.2</v>
      </c>
      <c r="I17" s="587">
        <f ca="1">VLOOKUP($A17,INDIRECT($W$3),$W$2+T4ab!G$4,0)</f>
        <v>71.8</v>
      </c>
      <c r="J17" s="587">
        <f ca="1">VLOOKUP($A17,INDIRECT($W$3),$W$2+T4ab!H$4,0)</f>
        <v>97.3</v>
      </c>
      <c r="K17" s="587">
        <f ca="1">VLOOKUP($A17,INDIRECT($W$3),$W$2+T4ab!I$4,0)</f>
        <v>68</v>
      </c>
      <c r="L17" s="587">
        <f ca="1">VLOOKUP($A17,INDIRECT($W$3),$W$2+T4ab!J$4,0)</f>
        <v>96</v>
      </c>
      <c r="M17" s="587"/>
      <c r="N17" s="587">
        <f ca="1">VLOOKUP($A17,INDIRECT($W$3),$W$2+T4ab!K$4,0)</f>
        <v>5.5</v>
      </c>
      <c r="O17" s="587">
        <f ca="1">VLOOKUP($A17,INDIRECT($W$3),$W$2+T4ab!L$4,0)</f>
        <v>1.1000000000000001</v>
      </c>
      <c r="P17" s="420"/>
      <c r="Q17" s="180"/>
    </row>
    <row r="18" spans="1:21" s="184" customFormat="1">
      <c r="A18" s="275"/>
      <c r="B18" s="180"/>
      <c r="C18" s="659"/>
      <c r="D18" s="418"/>
      <c r="E18" s="587"/>
      <c r="F18" s="587"/>
      <c r="G18" s="587"/>
      <c r="H18" s="587"/>
      <c r="I18" s="587"/>
      <c r="J18" s="587"/>
      <c r="K18" s="587"/>
      <c r="L18" s="587"/>
      <c r="M18" s="587"/>
      <c r="N18" s="587"/>
      <c r="O18" s="587"/>
      <c r="P18" s="420"/>
      <c r="Q18" s="180"/>
    </row>
    <row r="19" spans="1:21" s="184" customFormat="1" ht="14">
      <c r="A19" s="272" t="s">
        <v>358</v>
      </c>
      <c r="B19" s="180">
        <f ca="1">VLOOKUP($A19,INDIRECT($W$3),2,0)</f>
        <v>5</v>
      </c>
      <c r="C19" s="659">
        <f>IF($O$3="Boys",Denominators!C51,IF('Table 3a'!$O$3="Girls",Denominators!D51,IF($O$3="All",Denominators!E51)))</f>
        <v>250</v>
      </c>
      <c r="D19" s="418"/>
      <c r="E19" s="587">
        <f ca="1">VLOOKUP($A19,INDIRECT($W$3),$W$2+T4ab!C$4,0)</f>
        <v>50</v>
      </c>
      <c r="F19" s="587">
        <f ca="1">VLOOKUP($A19,INDIRECT($W$3),$W$2+T4ab!D$4,0)</f>
        <v>8.4</v>
      </c>
      <c r="G19" s="587">
        <f ca="1">VLOOKUP($A19,INDIRECT($W$3),$W$2+T4ab!E$4,0)</f>
        <v>6</v>
      </c>
      <c r="H19" s="587">
        <f ca="1">VLOOKUP($A19,INDIRECT($W$3),$W$2+T4ab!F$4,0)</f>
        <v>43.2</v>
      </c>
      <c r="I19" s="587">
        <f ca="1">VLOOKUP($A19,INDIRECT($W$3),$W$2+T4ab!G$4,0)</f>
        <v>36.799999999999997</v>
      </c>
      <c r="J19" s="587">
        <f ca="1">VLOOKUP($A19,INDIRECT($W$3),$W$2+T4ab!H$4,0)</f>
        <v>85.6</v>
      </c>
      <c r="K19" s="587">
        <f ca="1">VLOOKUP($A19,INDIRECT($W$3),$W$2+T4ab!I$4,0)</f>
        <v>54</v>
      </c>
      <c r="L19" s="587">
        <f ca="1">VLOOKUP($A19,INDIRECT($W$3),$W$2+T4ab!J$4,0)</f>
        <v>82.8</v>
      </c>
      <c r="M19" s="587"/>
      <c r="N19" s="587">
        <f ca="1">VLOOKUP($A19,INDIRECT($W$3),$W$2+T4ab!K$4,0)</f>
        <v>1.2</v>
      </c>
      <c r="O19" s="587">
        <f ca="1">VLOOKUP($A19,INDIRECT($W$3),$W$2+T4ab!L$4,0)</f>
        <v>0</v>
      </c>
      <c r="P19" s="420"/>
      <c r="Q19" s="180"/>
    </row>
    <row r="20" spans="1:21" s="184" customFormat="1">
      <c r="A20" s="275"/>
      <c r="B20" s="180"/>
      <c r="C20" s="659"/>
      <c r="D20" s="418"/>
      <c r="E20" s="587"/>
      <c r="F20" s="587"/>
      <c r="G20" s="587"/>
      <c r="H20" s="587"/>
      <c r="I20" s="587"/>
      <c r="J20" s="587"/>
      <c r="K20" s="587"/>
      <c r="L20" s="587"/>
      <c r="M20" s="587"/>
      <c r="N20" s="587"/>
      <c r="O20" s="587"/>
      <c r="P20" s="420"/>
      <c r="Q20" s="180"/>
    </row>
    <row r="21" spans="1:21" s="184" customFormat="1" ht="11.25" customHeight="1">
      <c r="A21" s="271" t="s">
        <v>323</v>
      </c>
      <c r="B21" s="180">
        <f ca="1">VLOOKUP($A21,INDIRECT($W$3),2,0)</f>
        <v>737</v>
      </c>
      <c r="C21" s="659">
        <f>IF($O$3="Boys",Denominators!C53,IF('Table 3a'!$O$3="Girls",Denominators!D53,IF($O$3="All",Denominators!E53)))</f>
        <v>10155</v>
      </c>
      <c r="D21" s="418"/>
      <c r="E21" s="587">
        <f ca="1">VLOOKUP($A21,INDIRECT($W$3),$W$2+T4ab!C$4,0)</f>
        <v>9.1999999999999993</v>
      </c>
      <c r="F21" s="587">
        <f ca="1">VLOOKUP($A21,INDIRECT($W$3),$W$2+T4ab!D$4,0)</f>
        <v>0.5</v>
      </c>
      <c r="G21" s="587">
        <f ca="1">VLOOKUP($A21,INDIRECT($W$3),$W$2+T4ab!E$4,0)</f>
        <v>0.3</v>
      </c>
      <c r="H21" s="587">
        <f ca="1">VLOOKUP($A21,INDIRECT($W$3),$W$2+T4ab!F$4,0)</f>
        <v>7.5</v>
      </c>
      <c r="I21" s="587">
        <f ca="1">VLOOKUP($A21,INDIRECT($W$3),$W$2+T4ab!G$4,0)</f>
        <v>5.6</v>
      </c>
      <c r="J21" s="587">
        <f ca="1">VLOOKUP($A21,INDIRECT($W$3),$W$2+T4ab!H$4,0)</f>
        <v>39.700000000000003</v>
      </c>
      <c r="K21" s="587">
        <f ca="1">VLOOKUP($A21,INDIRECT($W$3),$W$2+T4ab!I$4,0)</f>
        <v>8.1999999999999993</v>
      </c>
      <c r="L21" s="587">
        <f ca="1">VLOOKUP($A21,INDIRECT($W$3),$W$2+T4ab!J$4,0)</f>
        <v>36.799999999999997</v>
      </c>
      <c r="M21" s="587"/>
      <c r="N21" s="587">
        <f ca="1">VLOOKUP($A21,INDIRECT($W$3),$W$2+T4ab!K$4,0)</f>
        <v>0.1</v>
      </c>
      <c r="O21" s="587">
        <f ca="1">VLOOKUP($A21,INDIRECT($W$3),$W$2+T4ab!L$4,0)</f>
        <v>0</v>
      </c>
      <c r="P21" s="420"/>
      <c r="Q21" s="180"/>
      <c r="U21" s="184" t="s">
        <v>88</v>
      </c>
    </row>
    <row r="22" spans="1:21" ht="11.25" customHeight="1">
      <c r="A22" s="271"/>
      <c r="B22" s="180"/>
      <c r="C22" s="659"/>
      <c r="D22" s="418"/>
      <c r="E22" s="587"/>
      <c r="F22" s="587"/>
      <c r="G22" s="587"/>
      <c r="H22" s="587"/>
      <c r="I22" s="587"/>
      <c r="J22" s="587"/>
      <c r="K22" s="587"/>
      <c r="L22" s="587"/>
      <c r="M22" s="587"/>
      <c r="N22" s="587"/>
      <c r="O22" s="587"/>
      <c r="P22" s="420"/>
      <c r="Q22" s="180"/>
    </row>
    <row r="23" spans="1:21" ht="11.25" customHeight="1">
      <c r="A23" s="276" t="s">
        <v>324</v>
      </c>
      <c r="B23" s="180">
        <f ca="1">VLOOKUP($A23,INDIRECT($W$3),2,0)</f>
        <v>3806</v>
      </c>
      <c r="C23" s="659">
        <f>IF($O$3="Boys",Denominators!C55,IF('Table 3a'!$O$3="Girls",Denominators!D55,IF($O$3="All",Denominators!E55)))</f>
        <v>553469</v>
      </c>
      <c r="D23" s="418"/>
      <c r="E23" s="587">
        <f ca="1">VLOOKUP($A23,INDIRECT($W$3),$W$2+T4ab!C$4,0)</f>
        <v>95.6</v>
      </c>
      <c r="F23" s="587">
        <f ca="1">VLOOKUP($A23,INDIRECT($W$3),$W$2+T4ab!D$4,0)</f>
        <v>66.2</v>
      </c>
      <c r="G23" s="587">
        <f ca="1">VLOOKUP($A23,INDIRECT($W$3),$W$2+T4ab!E$4,0)</f>
        <v>57.1</v>
      </c>
      <c r="H23" s="587">
        <f ca="1">VLOOKUP($A23,INDIRECT($W$3),$W$2+T4ab!F$4,0)</f>
        <v>94.2</v>
      </c>
      <c r="I23" s="587">
        <f ca="1">VLOOKUP($A23,INDIRECT($W$3),$W$2+T4ab!G$4,0)</f>
        <v>91.5</v>
      </c>
      <c r="J23" s="587">
        <f ca="1">VLOOKUP($A23,INDIRECT($W$3),$W$2+T4ab!H$4,0)</f>
        <v>98.4</v>
      </c>
      <c r="K23" s="587">
        <f ca="1">VLOOKUP($A23,INDIRECT($W$3),$W$2+T4ab!I$4,0)</f>
        <v>90.5</v>
      </c>
      <c r="L23" s="587">
        <f ca="1">VLOOKUP($A23,INDIRECT($W$3),$W$2+T4ab!J$4,0)</f>
        <v>98.1</v>
      </c>
      <c r="M23" s="587"/>
      <c r="N23" s="587">
        <f ca="1">VLOOKUP($A23,INDIRECT($W$3),$W$2+T4ab!K$4,0)</f>
        <v>38.700000000000003</v>
      </c>
      <c r="O23" s="587">
        <f ca="1">VLOOKUP($A23,INDIRECT($W$3),$W$2+T4ab!L$4,0)</f>
        <v>24.3</v>
      </c>
      <c r="P23" s="420"/>
      <c r="Q23" s="180"/>
    </row>
    <row r="24" spans="1:21" ht="11.25" customHeight="1">
      <c r="A24" s="276"/>
      <c r="B24" s="180"/>
      <c r="C24" s="659"/>
      <c r="D24" s="418"/>
      <c r="E24" s="587"/>
      <c r="F24" s="587"/>
      <c r="G24" s="587"/>
      <c r="H24" s="587"/>
      <c r="I24" s="587"/>
      <c r="J24" s="587"/>
      <c r="K24" s="587"/>
      <c r="L24" s="587"/>
      <c r="M24" s="587"/>
      <c r="N24" s="587"/>
      <c r="O24" s="587"/>
      <c r="P24" s="420"/>
      <c r="Q24" s="180"/>
    </row>
    <row r="25" spans="1:21" ht="24" customHeight="1">
      <c r="A25" s="277" t="s">
        <v>138</v>
      </c>
      <c r="B25" s="180">
        <f ca="1">VLOOKUP($A25,INDIRECT($W$3),2,0)</f>
        <v>421</v>
      </c>
      <c r="C25" s="659">
        <f>IF($O$3="Boys",Denominators!C57,IF('Table 3a'!$O$3="Girls",Denominators!D57,IF($O$3="All",Denominators!E57)))</f>
        <v>8998</v>
      </c>
      <c r="D25" s="418"/>
      <c r="E25" s="587">
        <f ca="1">VLOOKUP($A25,INDIRECT($W$3),$W$2+T4ab!C$4,0)</f>
        <v>15.9</v>
      </c>
      <c r="F25" s="587">
        <f ca="1">VLOOKUP($A25,INDIRECT($W$3),$W$2+T4ab!D$4,0)</f>
        <v>1.7</v>
      </c>
      <c r="G25" s="587">
        <f ca="1">VLOOKUP($A25,INDIRECT($W$3),$W$2+T4ab!E$4,0)</f>
        <v>1.1000000000000001</v>
      </c>
      <c r="H25" s="587">
        <f ca="1">VLOOKUP($A25,INDIRECT($W$3),$W$2+T4ab!F$4,0)</f>
        <v>13</v>
      </c>
      <c r="I25" s="587">
        <f ca="1">VLOOKUP($A25,INDIRECT($W$3),$W$2+T4ab!G$4,0)</f>
        <v>9.5</v>
      </c>
      <c r="J25" s="587">
        <f ca="1">VLOOKUP($A25,INDIRECT($W$3),$W$2+T4ab!H$4,0)</f>
        <v>64.599999999999994</v>
      </c>
      <c r="K25" s="587">
        <f ca="1">VLOOKUP($A25,INDIRECT($W$3),$W$2+T4ab!I$4,0)</f>
        <v>20.3</v>
      </c>
      <c r="L25" s="587">
        <f ca="1">VLOOKUP($A25,INDIRECT($W$3),$W$2+T4ab!J$4,0)</f>
        <v>58.2</v>
      </c>
      <c r="M25" s="587"/>
      <c r="N25" s="587">
        <f ca="1">VLOOKUP($A25,INDIRECT($W$3),$W$2+T4ab!K$4,0)</f>
        <v>0.1</v>
      </c>
      <c r="O25" s="587">
        <f ca="1">VLOOKUP($A25,INDIRECT($W$3),$W$2+T4ab!L$4,0)</f>
        <v>0</v>
      </c>
      <c r="P25" s="420"/>
      <c r="Q25" s="180"/>
    </row>
    <row r="26" spans="1:21" ht="22.5" customHeight="1">
      <c r="A26" s="277"/>
      <c r="B26" s="180"/>
      <c r="C26" s="659"/>
      <c r="D26" s="418"/>
      <c r="E26" s="587"/>
      <c r="F26" s="587"/>
      <c r="G26" s="587"/>
      <c r="H26" s="587"/>
      <c r="I26" s="587"/>
      <c r="J26" s="587"/>
      <c r="K26" s="587"/>
      <c r="L26" s="587"/>
      <c r="M26" s="587"/>
      <c r="N26" s="587"/>
      <c r="O26" s="587"/>
      <c r="P26" s="420"/>
      <c r="Q26" s="180"/>
    </row>
    <row r="27" spans="1:21" ht="31.5" customHeight="1">
      <c r="A27" s="278" t="s">
        <v>137</v>
      </c>
      <c r="B27" s="180">
        <f ca="1">VLOOKUP($A27,INDIRECT($W$3),2,0)</f>
        <v>4227</v>
      </c>
      <c r="C27" s="659">
        <f>IF($O$3="Boys",Denominators!C59,IF('Table 3a'!$O$3="Girls",Denominators!D59,IF($O$3="All",Denominators!E59)))</f>
        <v>562467</v>
      </c>
      <c r="D27" s="418"/>
      <c r="E27" s="587">
        <f ca="1">VLOOKUP($A27,INDIRECT($W$3),$W$2+T4ab!C$4,0)</f>
        <v>94.3</v>
      </c>
      <c r="F27" s="587">
        <f ca="1">VLOOKUP($A27,INDIRECT($W$3),$W$2+T4ab!D$4,0)</f>
        <v>65.2</v>
      </c>
      <c r="G27" s="587">
        <f ca="1">VLOOKUP($A27,INDIRECT($W$3),$W$2+T4ab!E$4,0)</f>
        <v>56.2</v>
      </c>
      <c r="H27" s="587">
        <f ca="1">VLOOKUP($A27,INDIRECT($W$3),$W$2+T4ab!F$4,0)</f>
        <v>92.9</v>
      </c>
      <c r="I27" s="587">
        <f ca="1">VLOOKUP($A27,INDIRECT($W$3),$W$2+T4ab!G$4,0)</f>
        <v>90.2</v>
      </c>
      <c r="J27" s="587">
        <f ca="1">VLOOKUP($A27,INDIRECT($W$3),$W$2+T4ab!H$4,0)</f>
        <v>97.9</v>
      </c>
      <c r="K27" s="587">
        <f ca="1">VLOOKUP($A27,INDIRECT($W$3),$W$2+T4ab!I$4,0)</f>
        <v>89.4</v>
      </c>
      <c r="L27" s="587">
        <f ca="1">VLOOKUP($A27,INDIRECT($W$3),$W$2+T4ab!J$4,0)</f>
        <v>97.4</v>
      </c>
      <c r="M27" s="587"/>
      <c r="N27" s="587">
        <f ca="1">VLOOKUP($A27,INDIRECT($W$3),$W$2+T4ab!K$4,0)</f>
        <v>38</v>
      </c>
      <c r="O27" s="587">
        <f ca="1">VLOOKUP($A27,INDIRECT($W$3),$W$2+T4ab!L$4,0)</f>
        <v>23.9</v>
      </c>
      <c r="P27" s="420"/>
      <c r="Q27" s="180"/>
    </row>
    <row r="28" spans="1:21" ht="22.5" customHeight="1">
      <c r="A28" s="278"/>
      <c r="B28" s="180"/>
      <c r="C28" s="659"/>
      <c r="D28" s="418"/>
      <c r="E28" s="587"/>
      <c r="F28" s="587"/>
      <c r="G28" s="587"/>
      <c r="H28" s="587"/>
      <c r="I28" s="587"/>
      <c r="J28" s="587"/>
      <c r="K28" s="587"/>
      <c r="L28" s="587"/>
      <c r="M28" s="587"/>
      <c r="N28" s="587"/>
      <c r="O28" s="587"/>
      <c r="P28" s="420"/>
      <c r="Q28" s="180"/>
    </row>
    <row r="29" spans="1:21" ht="11.25" customHeight="1">
      <c r="A29" s="271" t="s">
        <v>87</v>
      </c>
      <c r="B29" s="180">
        <f ca="1">VLOOKUP($A29,INDIRECT($W$3),2,0)</f>
        <v>62</v>
      </c>
      <c r="C29" s="659">
        <f>IF($O$3="Boys",Denominators!C61,IF('Table 3a'!$O$3="Girls",Denominators!D61,IF($O$3="All",Denominators!E61)))</f>
        <v>470</v>
      </c>
      <c r="D29" s="418"/>
      <c r="E29" s="587">
        <f ca="1">VLOOKUP($A29,INDIRECT($W$3),$W$2+T4ab!C$4,0)</f>
        <v>22.6</v>
      </c>
      <c r="F29" s="587">
        <f ca="1">VLOOKUP($A29,INDIRECT($W$3),$W$2+T4ab!D$4,0)</f>
        <v>4.9000000000000004</v>
      </c>
      <c r="G29" s="587">
        <f ca="1">VLOOKUP($A29,INDIRECT($W$3),$W$2+T4ab!E$4,0)</f>
        <v>3.4</v>
      </c>
      <c r="H29" s="587">
        <f ca="1">VLOOKUP($A29,INDIRECT($W$3),$W$2+T4ab!F$4,0)</f>
        <v>21.1</v>
      </c>
      <c r="I29" s="587">
        <f ca="1">VLOOKUP($A29,INDIRECT($W$3),$W$2+T4ab!G$4,0)</f>
        <v>17.2</v>
      </c>
      <c r="J29" s="587">
        <f ca="1">VLOOKUP($A29,INDIRECT($W$3),$W$2+T4ab!H$4,0)</f>
        <v>50.9</v>
      </c>
      <c r="K29" s="587">
        <f ca="1">VLOOKUP($A29,INDIRECT($W$3),$W$2+T4ab!I$4,0)</f>
        <v>27</v>
      </c>
      <c r="L29" s="587">
        <f ca="1">VLOOKUP($A29,INDIRECT($W$3),$W$2+T4ab!J$4,0)</f>
        <v>49.4</v>
      </c>
      <c r="M29" s="587"/>
      <c r="N29" s="587">
        <f ca="1">VLOOKUP($A29,INDIRECT($W$3),$W$2+T4ab!K$4,0)</f>
        <v>1.5</v>
      </c>
      <c r="O29" s="587">
        <f ca="1">VLOOKUP($A29,INDIRECT($W$3),$W$2+T4ab!L$4,0)</f>
        <v>0.9</v>
      </c>
      <c r="P29" s="420"/>
      <c r="Q29" s="180"/>
    </row>
    <row r="30" spans="1:21" ht="12" customHeight="1">
      <c r="A30" s="271" t="s">
        <v>58</v>
      </c>
      <c r="B30" s="180">
        <f ca="1">VLOOKUP($A30,INDIRECT($W$3),2,0)</f>
        <v>848</v>
      </c>
      <c r="C30" s="659">
        <f>IF($O$3="Boys",Denominators!C62,IF('Table 3a'!$O$3="Girls",Denominators!D62,IF($O$3="All",Denominators!E62)))</f>
        <v>46361</v>
      </c>
      <c r="D30" s="418"/>
      <c r="E30" s="587">
        <f ca="1">VLOOKUP($A30,INDIRECT($W$3),$W$2+T4ab!C$4,0)</f>
        <v>71.7</v>
      </c>
      <c r="F30" s="587">
        <f ca="1">VLOOKUP($A30,INDIRECT($W$3),$W$2+T4ab!D$4,0)</f>
        <v>64.2</v>
      </c>
      <c r="G30" s="587">
        <f ca="1">VLOOKUP($A30,INDIRECT($W$3),$W$2+T4ab!E$4,0)</f>
        <v>27.7</v>
      </c>
      <c r="H30" s="587">
        <f ca="1">VLOOKUP($A30,INDIRECT($W$3),$W$2+T4ab!F$4,0)</f>
        <v>71.5</v>
      </c>
      <c r="I30" s="587">
        <f ca="1">VLOOKUP($A30,INDIRECT($W$3),$W$2+T4ab!G$4,0)</f>
        <v>33.6</v>
      </c>
      <c r="J30" s="587">
        <f ca="1">VLOOKUP($A30,INDIRECT($W$3),$W$2+T4ab!H$4,0)</f>
        <v>98.6</v>
      </c>
      <c r="K30" s="587">
        <f ca="1">VLOOKUP($A30,INDIRECT($W$3),$W$2+T4ab!I$4,0)</f>
        <v>96.9</v>
      </c>
      <c r="L30" s="587">
        <f ca="1">VLOOKUP($A30,INDIRECT($W$3),$W$2+T4ab!J$4,0)</f>
        <v>98.5</v>
      </c>
      <c r="M30" s="587"/>
      <c r="N30" s="587">
        <f ca="1">VLOOKUP($A30,INDIRECT($W$3),$W$2+T4ab!K$4,0)</f>
        <v>15</v>
      </c>
      <c r="O30" s="587">
        <f ca="1">VLOOKUP($A30,INDIRECT($W$3),$W$2+T4ab!L$4,0)</f>
        <v>11.9</v>
      </c>
      <c r="P30" s="420"/>
      <c r="Q30" s="180"/>
    </row>
    <row r="31" spans="1:21" ht="12" customHeight="1">
      <c r="A31" s="271" t="s">
        <v>59</v>
      </c>
      <c r="B31" s="180">
        <f ca="1">VLOOKUP($A31,INDIRECT($W$3),2,0)</f>
        <v>239</v>
      </c>
      <c r="C31" s="659">
        <f>IF($O$3="Boys",Denominators!C63,IF('Table 3a'!$O$3="Girls",Denominators!D63,IF($O$3="All",Denominators!E63)))</f>
        <v>1783</v>
      </c>
      <c r="D31" s="418"/>
      <c r="E31" s="587">
        <f ca="1">VLOOKUP($A31,INDIRECT($W$3),$W$2+T4ab!C$4,0)</f>
        <v>18.3</v>
      </c>
      <c r="F31" s="587">
        <f ca="1">VLOOKUP($A31,INDIRECT($W$3),$W$2+T4ab!D$4,0)</f>
        <v>5</v>
      </c>
      <c r="G31" s="587">
        <f ca="1">VLOOKUP($A31,INDIRECT($W$3),$W$2+T4ab!E$4,0)</f>
        <v>2.2000000000000002</v>
      </c>
      <c r="H31" s="587">
        <f ca="1">VLOOKUP($A31,INDIRECT($W$3),$W$2+T4ab!F$4,0)</f>
        <v>16.600000000000001</v>
      </c>
      <c r="I31" s="587">
        <f ca="1">VLOOKUP($A31,INDIRECT($W$3),$W$2+T4ab!G$4,0)</f>
        <v>10.8</v>
      </c>
      <c r="J31" s="587">
        <f ca="1">VLOOKUP($A31,INDIRECT($W$3),$W$2+T4ab!H$4,0)</f>
        <v>69.8</v>
      </c>
      <c r="K31" s="587">
        <f ca="1">VLOOKUP($A31,INDIRECT($W$3),$W$2+T4ab!I$4,0)</f>
        <v>26.7</v>
      </c>
      <c r="L31" s="587">
        <f ca="1">VLOOKUP($A31,INDIRECT($W$3),$W$2+T4ab!J$4,0)</f>
        <v>63.8</v>
      </c>
      <c r="M31" s="587"/>
      <c r="N31" s="587">
        <f ca="1">VLOOKUP($A31,INDIRECT($W$3),$W$2+T4ab!K$4,0)</f>
        <v>0</v>
      </c>
      <c r="O31" s="587">
        <f ca="1">VLOOKUP($A31,INDIRECT($W$3),$W$2+T4ab!L$4,0)</f>
        <v>0</v>
      </c>
      <c r="P31" s="420"/>
      <c r="Q31" s="180"/>
    </row>
    <row r="32" spans="1:21" ht="12" customHeight="1">
      <c r="A32" s="271"/>
      <c r="B32" s="180"/>
      <c r="C32" s="659"/>
      <c r="D32" s="418"/>
      <c r="E32" s="587"/>
      <c r="F32" s="587"/>
      <c r="G32" s="587"/>
      <c r="H32" s="587"/>
      <c r="I32" s="587"/>
      <c r="J32" s="587"/>
      <c r="K32" s="587"/>
      <c r="L32" s="587"/>
      <c r="M32" s="587"/>
      <c r="N32" s="587"/>
      <c r="O32" s="587"/>
      <c r="P32" s="420"/>
      <c r="Q32" s="180"/>
    </row>
    <row r="33" spans="1:17" ht="11.25" customHeight="1">
      <c r="A33" s="276" t="s">
        <v>325</v>
      </c>
      <c r="B33" s="180">
        <f ca="1">VLOOKUP($A33,INDIRECT($W$3),2,0)</f>
        <v>1149</v>
      </c>
      <c r="C33" s="659">
        <f>IF($O$3="Boys",Denominators!C65,IF('Table 3a'!$O$3="Girls",Denominators!D65,IF($O$3="All",Denominators!E65)))</f>
        <v>48614</v>
      </c>
      <c r="D33" s="418"/>
      <c r="E33" s="587">
        <f ca="1">VLOOKUP($A33,INDIRECT($W$3),$W$2+T4ab!C$4,0)</f>
        <v>69.3</v>
      </c>
      <c r="F33" s="587">
        <f ca="1">VLOOKUP($A33,INDIRECT($W$3),$W$2+T4ab!D$4,0)</f>
        <v>61.4</v>
      </c>
      <c r="G33" s="587">
        <f ca="1">VLOOKUP($A33,INDIRECT($W$3),$W$2+T4ab!E$4,0)</f>
        <v>26.6</v>
      </c>
      <c r="H33" s="587">
        <f ca="1">VLOOKUP($A33,INDIRECT($W$3),$W$2+T4ab!F$4,0)</f>
        <v>69</v>
      </c>
      <c r="I33" s="587">
        <f ca="1">VLOOKUP($A33,INDIRECT($W$3),$W$2+T4ab!G$4,0)</f>
        <v>32.6</v>
      </c>
      <c r="J33" s="587">
        <f ca="1">VLOOKUP($A33,INDIRECT($W$3),$W$2+T4ab!H$4,0)</f>
        <v>97.1</v>
      </c>
      <c r="K33" s="587">
        <f ca="1">VLOOKUP($A33,INDIRECT($W$3),$W$2+T4ab!I$4,0)</f>
        <v>93.6</v>
      </c>
      <c r="L33" s="587">
        <f ca="1">VLOOKUP($A33,INDIRECT($W$3),$W$2+T4ab!J$4,0)</f>
        <v>96.8</v>
      </c>
      <c r="M33" s="587"/>
      <c r="N33" s="587">
        <f ca="1">VLOOKUP($A33,INDIRECT($W$3),$W$2+T4ab!K$4,0)</f>
        <v>14.3</v>
      </c>
      <c r="O33" s="587">
        <f ca="1">VLOOKUP($A33,INDIRECT($W$3),$W$2+T4ab!L$4,0)</f>
        <v>11.3</v>
      </c>
      <c r="P33" s="420"/>
      <c r="Q33" s="180"/>
    </row>
    <row r="34" spans="1:17" ht="12" customHeight="1">
      <c r="A34" s="276"/>
      <c r="B34" s="180"/>
      <c r="C34" s="659"/>
      <c r="D34" s="418"/>
      <c r="E34" s="587"/>
      <c r="F34" s="587"/>
      <c r="G34" s="587"/>
      <c r="H34" s="587"/>
      <c r="I34" s="587"/>
      <c r="J34" s="587"/>
      <c r="K34" s="587"/>
      <c r="L34" s="587"/>
      <c r="M34" s="587"/>
      <c r="N34" s="587"/>
      <c r="O34" s="587"/>
      <c r="P34" s="420"/>
      <c r="Q34" s="180"/>
    </row>
    <row r="35" spans="1:17" ht="12" customHeight="1">
      <c r="A35" s="276" t="s">
        <v>79</v>
      </c>
      <c r="B35" s="180">
        <f ca="1">VLOOKUP($A35,INDIRECT($W$3),2,0)</f>
        <v>1038</v>
      </c>
      <c r="C35" s="659">
        <f>IF($O$3="Boys",Denominators!C67,IF('Table 3a'!$O$3="Girls",Denominators!D67,IF($O$3="All",Denominators!E67)))</f>
        <v>12408</v>
      </c>
      <c r="D35" s="418"/>
      <c r="E35" s="587">
        <f ca="1">VLOOKUP($A35,INDIRECT($W$3),$W$2+T4ab!C$4,0)</f>
        <v>11</v>
      </c>
      <c r="F35" s="587">
        <f ca="1">VLOOKUP($A35,INDIRECT($W$3),$W$2+T4ab!D$4,0)</f>
        <v>1.3</v>
      </c>
      <c r="G35" s="587">
        <f ca="1">VLOOKUP($A35,INDIRECT($W$3),$W$2+T4ab!E$4,0)</f>
        <v>0.7</v>
      </c>
      <c r="H35" s="587">
        <f ca="1">VLOOKUP($A35,INDIRECT($W$3),$W$2+T4ab!F$4,0)</f>
        <v>9.4</v>
      </c>
      <c r="I35" s="587">
        <f ca="1">VLOOKUP($A35,INDIRECT($W$3),$W$2+T4ab!G$4,0)</f>
        <v>6.8</v>
      </c>
      <c r="J35" s="587">
        <f ca="1">VLOOKUP($A35,INDIRECT($W$3),$W$2+T4ab!H$4,0)</f>
        <v>44.5</v>
      </c>
      <c r="K35" s="587">
        <f ca="1">VLOOKUP($A35,INDIRECT($W$3),$W$2+T4ab!I$4,0)</f>
        <v>11.6</v>
      </c>
      <c r="L35" s="587">
        <f ca="1">VLOOKUP($A35,INDIRECT($W$3),$W$2+T4ab!J$4,0)</f>
        <v>41.1</v>
      </c>
      <c r="M35" s="587"/>
      <c r="N35" s="587">
        <f ca="1">VLOOKUP($A35,INDIRECT($W$3),$W$2+T4ab!K$4,0)</f>
        <v>0.1</v>
      </c>
      <c r="O35" s="587">
        <f ca="1">VLOOKUP($A35,INDIRECT($W$3),$W$2+T4ab!L$4,0)</f>
        <v>0.1</v>
      </c>
      <c r="P35" s="420"/>
      <c r="Q35" s="180"/>
    </row>
    <row r="36" spans="1:17" ht="11.25" customHeight="1">
      <c r="A36" s="276"/>
      <c r="B36" s="180"/>
      <c r="C36" s="659"/>
      <c r="D36" s="418"/>
      <c r="E36" s="587"/>
      <c r="F36" s="587"/>
      <c r="G36" s="587"/>
      <c r="H36" s="587"/>
      <c r="I36" s="587"/>
      <c r="J36" s="587"/>
      <c r="K36" s="587"/>
      <c r="L36" s="587"/>
      <c r="M36" s="587"/>
      <c r="N36" s="587"/>
      <c r="O36" s="587"/>
      <c r="P36" s="420"/>
      <c r="Q36" s="180"/>
    </row>
    <row r="37" spans="1:17" ht="11.25" customHeight="1">
      <c r="A37" s="276" t="s">
        <v>60</v>
      </c>
      <c r="B37" s="180">
        <f ca="1">VLOOKUP($A37,INDIRECT($W$3),2,0)</f>
        <v>5387</v>
      </c>
      <c r="C37" s="659">
        <f>IF($O$3="Boys",Denominators!C69,IF('Table 3a'!$O$3="Girls",Denominators!D69,IF($O$3="All",Denominators!E69)))</f>
        <v>611081</v>
      </c>
      <c r="D37" s="418"/>
      <c r="E37" s="587">
        <f ca="1">VLOOKUP($A37,INDIRECT($W$3),$W$2+T4ab!C$4,0)</f>
        <v>92.4</v>
      </c>
      <c r="F37" s="587">
        <f ca="1">VLOOKUP($A37,INDIRECT($W$3),$W$2+T4ab!D$4,0)</f>
        <v>64.900000000000006</v>
      </c>
      <c r="G37" s="587">
        <f ca="1">VLOOKUP($A37,INDIRECT($W$3),$W$2+T4ab!E$4,0)</f>
        <v>53.8</v>
      </c>
      <c r="H37" s="587">
        <f ca="1">VLOOKUP($A37,INDIRECT($W$3),$W$2+T4ab!F$4,0)</f>
        <v>91</v>
      </c>
      <c r="I37" s="587">
        <f ca="1">VLOOKUP($A37,INDIRECT($W$3),$W$2+T4ab!G$4,0)</f>
        <v>85.7</v>
      </c>
      <c r="J37" s="587">
        <f ca="1">VLOOKUP($A37,INDIRECT($W$3),$W$2+T4ab!H$4,0)</f>
        <v>98.4</v>
      </c>
      <c r="K37" s="587">
        <f ca="1">VLOOKUP($A37,INDIRECT($W$3),$W$2+T4ab!I$4,0)</f>
        <v>90</v>
      </c>
      <c r="L37" s="587">
        <f ca="1">VLOOKUP($A37,INDIRECT($W$3),$W$2+T4ab!J$4,0)</f>
        <v>97.9</v>
      </c>
      <c r="M37" s="587"/>
      <c r="N37" s="587">
        <f ca="1">VLOOKUP($A37,INDIRECT($W$3),$W$2+T4ab!K$4,0)</f>
        <v>36.200000000000003</v>
      </c>
      <c r="O37" s="587">
        <f ca="1">VLOOKUP($A37,INDIRECT($W$3),$W$2+T4ab!L$4,0)</f>
        <v>22.9</v>
      </c>
      <c r="P37" s="420"/>
      <c r="Q37" s="180"/>
    </row>
    <row r="38" spans="1:17" ht="11.25" customHeight="1">
      <c r="A38" s="173"/>
      <c r="B38" s="173"/>
      <c r="C38" s="179"/>
      <c r="D38" s="179"/>
      <c r="E38" s="178"/>
      <c r="F38" s="178"/>
      <c r="G38" s="178"/>
      <c r="H38" s="178"/>
      <c r="I38" s="178"/>
      <c r="J38" s="178"/>
      <c r="K38" s="178"/>
      <c r="L38" s="178"/>
      <c r="M38" s="177"/>
      <c r="N38" s="177"/>
      <c r="O38" s="177"/>
      <c r="P38" s="420"/>
      <c r="Q38" s="180"/>
    </row>
    <row r="39" spans="1:17" ht="11.25" customHeight="1">
      <c r="A39" s="174"/>
      <c r="B39" s="174"/>
      <c r="C39" s="84"/>
      <c r="D39" s="84"/>
      <c r="E39" s="85"/>
      <c r="F39" s="85"/>
      <c r="G39" s="85"/>
      <c r="H39" s="85"/>
      <c r="I39" s="85"/>
      <c r="J39" s="85"/>
      <c r="K39" s="85"/>
      <c r="L39" s="85"/>
      <c r="O39" s="466" t="s">
        <v>614</v>
      </c>
      <c r="P39" s="453"/>
    </row>
    <row r="40" spans="1:17" ht="15" customHeight="1">
      <c r="A40" s="942" t="s">
        <v>256</v>
      </c>
      <c r="B40" s="942"/>
      <c r="C40" s="942"/>
      <c r="D40" s="942"/>
      <c r="E40" s="942"/>
      <c r="F40" s="942"/>
      <c r="G40" s="942"/>
      <c r="H40" s="751"/>
      <c r="I40" s="751"/>
      <c r="J40" s="751"/>
      <c r="K40" s="749"/>
      <c r="L40" s="749"/>
      <c r="M40" s="749"/>
      <c r="N40" s="749"/>
      <c r="O40" s="749"/>
      <c r="P40" s="145"/>
    </row>
    <row r="41" spans="1:17" ht="15" customHeight="1">
      <c r="A41" s="939" t="s">
        <v>617</v>
      </c>
      <c r="B41" s="939"/>
      <c r="C41" s="939"/>
      <c r="D41" s="939"/>
      <c r="E41" s="939"/>
      <c r="F41" s="939"/>
      <c r="G41" s="939"/>
      <c r="H41" s="939"/>
      <c r="I41" s="939"/>
      <c r="J41" s="939"/>
      <c r="K41" s="939"/>
      <c r="L41" s="939"/>
      <c r="M41" s="939"/>
      <c r="N41" s="939"/>
      <c r="O41" s="939"/>
    </row>
    <row r="42" spans="1:17" ht="15" customHeight="1">
      <c r="A42" s="953" t="s">
        <v>529</v>
      </c>
      <c r="B42" s="953"/>
      <c r="C42" s="953"/>
      <c r="D42" s="953"/>
      <c r="E42" s="953"/>
      <c r="F42" s="953"/>
      <c r="G42" s="953"/>
      <c r="H42" s="751"/>
      <c r="I42" s="751"/>
      <c r="J42" s="751"/>
      <c r="K42" s="749"/>
      <c r="L42" s="749"/>
      <c r="M42" s="749"/>
      <c r="N42" s="749"/>
      <c r="O42" s="749"/>
    </row>
    <row r="43" spans="1:17" ht="30" customHeight="1">
      <c r="A43" s="939" t="s">
        <v>316</v>
      </c>
      <c r="B43" s="939"/>
      <c r="C43" s="939"/>
      <c r="D43" s="939"/>
      <c r="E43" s="939"/>
      <c r="F43" s="939"/>
      <c r="G43" s="939"/>
      <c r="H43" s="939"/>
      <c r="I43" s="939"/>
      <c r="J43" s="939"/>
      <c r="K43" s="939"/>
      <c r="L43" s="939"/>
      <c r="M43" s="939"/>
      <c r="N43" s="939"/>
      <c r="O43" s="939"/>
    </row>
    <row r="44" spans="1:17" ht="15" customHeight="1">
      <c r="A44" s="1002" t="s">
        <v>136</v>
      </c>
      <c r="B44" s="1002"/>
      <c r="C44" s="1002"/>
      <c r="D44" s="1002"/>
      <c r="E44" s="1002"/>
      <c r="F44" s="1002"/>
      <c r="G44" s="1002"/>
      <c r="H44" s="1002"/>
      <c r="I44" s="1002"/>
      <c r="J44" s="1002"/>
      <c r="K44" s="1002"/>
      <c r="L44" s="1002"/>
      <c r="M44" s="1002"/>
      <c r="N44" s="1002"/>
      <c r="O44" s="752"/>
      <c r="P44" s="443"/>
    </row>
    <row r="45" spans="1:17" ht="15" customHeight="1">
      <c r="A45" s="942" t="s">
        <v>537</v>
      </c>
      <c r="B45" s="942"/>
      <c r="C45" s="942"/>
      <c r="D45" s="942"/>
      <c r="E45" s="942"/>
      <c r="F45" s="942"/>
      <c r="G45" s="942"/>
      <c r="H45" s="942"/>
      <c r="I45" s="942"/>
      <c r="J45" s="942"/>
      <c r="K45" s="942"/>
      <c r="L45" s="942"/>
      <c r="M45" s="942"/>
      <c r="N45" s="942"/>
      <c r="O45" s="749"/>
      <c r="P45" s="150"/>
    </row>
    <row r="46" spans="1:17" ht="30" customHeight="1">
      <c r="A46" s="991" t="s">
        <v>638</v>
      </c>
      <c r="B46" s="991"/>
      <c r="C46" s="991"/>
      <c r="D46" s="991"/>
      <c r="E46" s="991"/>
      <c r="F46" s="991"/>
      <c r="G46" s="991"/>
      <c r="H46" s="991"/>
      <c r="I46" s="991"/>
      <c r="J46" s="991"/>
      <c r="K46" s="991"/>
      <c r="L46" s="991"/>
      <c r="M46" s="991"/>
      <c r="N46" s="991"/>
      <c r="O46" s="991"/>
      <c r="P46" s="150"/>
    </row>
    <row r="47" spans="1:17" ht="15" customHeight="1">
      <c r="A47" s="939" t="s">
        <v>321</v>
      </c>
      <c r="B47" s="939"/>
      <c r="C47" s="939"/>
      <c r="D47" s="939"/>
      <c r="E47" s="939"/>
      <c r="F47" s="939"/>
      <c r="G47" s="939"/>
      <c r="H47" s="939"/>
      <c r="I47" s="939"/>
      <c r="J47" s="939"/>
      <c r="K47" s="939"/>
      <c r="L47" s="939"/>
      <c r="M47" s="939"/>
      <c r="N47" s="939"/>
      <c r="O47" s="749"/>
      <c r="P47" s="165"/>
    </row>
    <row r="48" spans="1:17" ht="30" customHeight="1">
      <c r="A48" s="939" t="s">
        <v>382</v>
      </c>
      <c r="B48" s="939"/>
      <c r="C48" s="939"/>
      <c r="D48" s="939"/>
      <c r="E48" s="939"/>
      <c r="F48" s="939"/>
      <c r="G48" s="939"/>
      <c r="H48" s="939"/>
      <c r="I48" s="939"/>
      <c r="J48" s="939"/>
      <c r="K48" s="939"/>
      <c r="L48" s="939"/>
      <c r="M48" s="939"/>
      <c r="N48" s="939"/>
      <c r="O48" s="939"/>
    </row>
    <row r="49" spans="1:16" ht="15" customHeight="1">
      <c r="A49" s="939" t="s">
        <v>322</v>
      </c>
      <c r="B49" s="939"/>
      <c r="C49" s="939"/>
      <c r="D49" s="939"/>
      <c r="E49" s="939"/>
      <c r="F49" s="939"/>
      <c r="G49" s="939"/>
      <c r="H49" s="939"/>
      <c r="I49" s="939"/>
      <c r="J49" s="939"/>
      <c r="K49" s="939"/>
      <c r="L49" s="939"/>
      <c r="M49" s="939"/>
      <c r="N49" s="939"/>
      <c r="O49" s="750"/>
      <c r="P49" s="443"/>
    </row>
    <row r="50" spans="1:16" ht="11.25" customHeight="1">
      <c r="B50" s="163"/>
      <c r="C50" s="175"/>
      <c r="D50" s="175"/>
      <c r="E50" s="176"/>
      <c r="K50" s="170"/>
      <c r="P50" s="172"/>
    </row>
    <row r="51" spans="1:16">
      <c r="A51" s="975" t="s">
        <v>127</v>
      </c>
      <c r="B51" s="975"/>
      <c r="C51" s="975"/>
      <c r="D51" s="975"/>
      <c r="E51" s="975"/>
      <c r="F51" s="975"/>
      <c r="G51" s="975"/>
      <c r="H51" s="975"/>
      <c r="I51" s="975"/>
      <c r="J51" s="975"/>
      <c r="K51" s="975"/>
    </row>
  </sheetData>
  <sheetProtection sheet="1" objects="1" scenarios="1"/>
  <mergeCells count="20">
    <mergeCell ref="A1:K1"/>
    <mergeCell ref="L4:N4"/>
    <mergeCell ref="B5:B6"/>
    <mergeCell ref="C5:C6"/>
    <mergeCell ref="E5:E6"/>
    <mergeCell ref="F5:I5"/>
    <mergeCell ref="J5:J6"/>
    <mergeCell ref="K5:L5"/>
    <mergeCell ref="N5:O5"/>
    <mergeCell ref="A51:K51"/>
    <mergeCell ref="A47:N47"/>
    <mergeCell ref="A48:O48"/>
    <mergeCell ref="A49:N49"/>
    <mergeCell ref="A40:G40"/>
    <mergeCell ref="A43:O43"/>
    <mergeCell ref="A44:N44"/>
    <mergeCell ref="A45:N45"/>
    <mergeCell ref="A42:G42"/>
    <mergeCell ref="A46:O46"/>
    <mergeCell ref="A41:O41"/>
  </mergeCells>
  <conditionalFormatting sqref="Q9 Q16:Q38 P9:P38">
    <cfRule type="expression" dxfId="56" priority="101">
      <formula>($O$4="Percentage")</formula>
    </cfRule>
  </conditionalFormatting>
  <conditionalFormatting sqref="Q11:Q15">
    <cfRule type="expression" dxfId="55" priority="98">
      <formula>($O$4="Percentage")</formula>
    </cfRule>
  </conditionalFormatting>
  <dataValidations count="3">
    <dataValidation type="list" allowBlank="1" showInputMessage="1" showErrorMessage="1" sqref="WVR982093 WLV982093 WBZ982093 VSD982093 VIH982093 UYL982093 UOP982093 UET982093 TUX982093 TLB982093 TBF982093 SRJ982093 SHN982093 RXR982093 RNV982093 RDZ982093 QUD982093 QKH982093 QAL982093 PQP982093 PGT982093 OWX982093 ONB982093 ODF982093 NTJ982093 NJN982093 MZR982093 MPV982093 MFZ982093 LWD982093 LMH982093 LCL982093 KSP982093 KIT982093 JYX982093 JPB982093 JFF982093 IVJ982093 ILN982093 IBR982093 HRV982093 HHZ982093 GYD982093 GOH982093 GEL982093 FUP982093 FKT982093 FAX982093 ERB982093 EHF982093 DXJ982093 DNN982093 DDR982093 CTV982093 CJZ982093 CAD982093 BQH982093 BGL982093 AWP982093 AMT982093 ACX982093 TB982093 JF982093 WVR916557 WLV916557 WBZ916557 VSD916557 VIH916557 UYL916557 UOP916557 UET916557 TUX916557 TLB916557 TBF916557 SRJ916557 SHN916557 RXR916557 RNV916557 RDZ916557 QUD916557 QKH916557 QAL916557 PQP916557 PGT916557 OWX916557 ONB916557 ODF916557 NTJ916557 NJN916557 MZR916557 MPV916557 MFZ916557 LWD916557 LMH916557 LCL916557 KSP916557 KIT916557 JYX916557 JPB916557 JFF916557 IVJ916557 ILN916557 IBR916557 HRV916557 HHZ916557 GYD916557 GOH916557 GEL916557 FUP916557 FKT916557 FAX916557 ERB916557 EHF916557 DXJ916557 DNN916557 DDR916557 CTV916557 CJZ916557 CAD916557 BQH916557 BGL916557 AWP916557 AMT916557 ACX916557 TB916557 JF916557 WVR851021 WLV851021 WBZ851021 VSD851021 VIH851021 UYL851021 UOP851021 UET851021 TUX851021 TLB851021 TBF851021 SRJ851021 SHN851021 RXR851021 RNV851021 RDZ851021 QUD851021 QKH851021 QAL851021 PQP851021 PGT851021 OWX851021 ONB851021 ODF851021 NTJ851021 NJN851021 MZR851021 MPV851021 MFZ851021 LWD851021 LMH851021 LCL851021 KSP851021 KIT851021 JYX851021 JPB851021 JFF851021 IVJ851021 ILN851021 IBR851021 HRV851021 HHZ851021 GYD851021 GOH851021 GEL851021 FUP851021 FKT851021 FAX851021 ERB851021 EHF851021 DXJ851021 DNN851021 DDR851021 CTV851021 CJZ851021 CAD851021 BQH851021 BGL851021 AWP851021 AMT851021 ACX851021 TB851021 JF851021 WVR785485 WLV785485 WBZ785485 VSD785485 VIH785485 UYL785485 UOP785485 UET785485 TUX785485 TLB785485 TBF785485 SRJ785485 SHN785485 RXR785485 RNV785485 RDZ785485 QUD785485 QKH785485 QAL785485 PQP785485 PGT785485 OWX785485 ONB785485 ODF785485 NTJ785485 NJN785485 MZR785485 MPV785485 MFZ785485 LWD785485 LMH785485 LCL785485 KSP785485 KIT785485 JYX785485 JPB785485 JFF785485 IVJ785485 ILN785485 IBR785485 HRV785485 HHZ785485 GYD785485 GOH785485 GEL785485 FUP785485 FKT785485 FAX785485 ERB785485 EHF785485 DXJ785485 DNN785485 DDR785485 CTV785485 CJZ785485 CAD785485 BQH785485 BGL785485 AWP785485 AMT785485 ACX785485 TB785485 JF785485 WVR719949 WLV719949 WBZ719949 VSD719949 VIH719949 UYL719949 UOP719949 UET719949 TUX719949 TLB719949 TBF719949 SRJ719949 SHN719949 RXR719949 RNV719949 RDZ719949 QUD719949 QKH719949 QAL719949 PQP719949 PGT719949 OWX719949 ONB719949 ODF719949 NTJ719949 NJN719949 MZR719949 MPV719949 MFZ719949 LWD719949 LMH719949 LCL719949 KSP719949 KIT719949 JYX719949 JPB719949 JFF719949 IVJ719949 ILN719949 IBR719949 HRV719949 HHZ719949 GYD719949 GOH719949 GEL719949 FUP719949 FKT719949 FAX719949 ERB719949 EHF719949 DXJ719949 DNN719949 DDR719949 CTV719949 CJZ719949 CAD719949 BQH719949 BGL719949 AWP719949 AMT719949 ACX719949 TB719949 JF719949 WVR654413 WLV654413 WBZ654413 VSD654413 VIH654413 UYL654413 UOP654413 UET654413 TUX654413 TLB654413 TBF654413 SRJ654413 SHN654413 RXR654413 RNV654413 RDZ654413 QUD654413 QKH654413 QAL654413 PQP654413 PGT654413 OWX654413 ONB654413 ODF654413 NTJ654413 NJN654413 MZR654413 MPV654413 MFZ654413 LWD654413 LMH654413 LCL654413 KSP654413 KIT654413 JYX654413 JPB654413 JFF654413 IVJ654413 ILN654413 IBR654413 HRV654413 HHZ654413 GYD654413 GOH654413 GEL654413 FUP654413 FKT654413 FAX654413 ERB654413 EHF654413 DXJ654413 DNN654413 DDR654413 CTV654413 CJZ654413 CAD654413 BQH654413 BGL654413 AWP654413 AMT654413 ACX654413 TB654413 JF654413 WVR588877 WLV588877 WBZ588877 VSD588877 VIH588877 UYL588877 UOP588877 UET588877 TUX588877 TLB588877 TBF588877 SRJ588877 SHN588877 RXR588877 RNV588877 RDZ588877 QUD588877 QKH588877 QAL588877 PQP588877 PGT588877 OWX588877 ONB588877 ODF588877 NTJ588877 NJN588877 MZR588877 MPV588877 MFZ588877 LWD588877 LMH588877 LCL588877 KSP588877 KIT588877 JYX588877 JPB588877 JFF588877 IVJ588877 ILN588877 IBR588877 HRV588877 HHZ588877 GYD588877 GOH588877 GEL588877 FUP588877 FKT588877 FAX588877 ERB588877 EHF588877 DXJ588877 DNN588877 DDR588877 CTV588877 CJZ588877 CAD588877 BQH588877 BGL588877 AWP588877 AMT588877 ACX588877 TB588877 JF588877 WVR523341 WLV523341 WBZ523341 VSD523341 VIH523341 UYL523341 UOP523341 UET523341 TUX523341 TLB523341 TBF523341 SRJ523341 SHN523341 RXR523341 RNV523341 RDZ523341 QUD523341 QKH523341 QAL523341 PQP523341 PGT523341 OWX523341 ONB523341 ODF523341 NTJ523341 NJN523341 MZR523341 MPV523341 MFZ523341 LWD523341 LMH523341 LCL523341 KSP523341 KIT523341 JYX523341 JPB523341 JFF523341 IVJ523341 ILN523341 IBR523341 HRV523341 HHZ523341 GYD523341 GOH523341 GEL523341 FUP523341 FKT523341 FAX523341 ERB523341 EHF523341 DXJ523341 DNN523341 DDR523341 CTV523341 CJZ523341 CAD523341 BQH523341 BGL523341 AWP523341 AMT523341 ACX523341 TB523341 JF523341 WVR457805 WLV457805 WBZ457805 VSD457805 VIH457805 UYL457805 UOP457805 UET457805 TUX457805 TLB457805 TBF457805 SRJ457805 SHN457805 RXR457805 RNV457805 RDZ457805 QUD457805 QKH457805 QAL457805 PQP457805 PGT457805 OWX457805 ONB457805 ODF457805 NTJ457805 NJN457805 MZR457805 MPV457805 MFZ457805 LWD457805 LMH457805 LCL457805 KSP457805 KIT457805 JYX457805 JPB457805 JFF457805 IVJ457805 ILN457805 IBR457805 HRV457805 HHZ457805 GYD457805 GOH457805 GEL457805 FUP457805 FKT457805 FAX457805 ERB457805 EHF457805 DXJ457805 DNN457805 DDR457805 CTV457805 CJZ457805 CAD457805 BQH457805 BGL457805 AWP457805 AMT457805 ACX457805 TB457805 JF457805 WVR392269 WLV392269 WBZ392269 VSD392269 VIH392269 UYL392269 UOP392269 UET392269 TUX392269 TLB392269 TBF392269 SRJ392269 SHN392269 RXR392269 RNV392269 RDZ392269 QUD392269 QKH392269 QAL392269 PQP392269 PGT392269 OWX392269 ONB392269 ODF392269 NTJ392269 NJN392269 MZR392269 MPV392269 MFZ392269 LWD392269 LMH392269 LCL392269 KSP392269 KIT392269 JYX392269 JPB392269 JFF392269 IVJ392269 ILN392269 IBR392269 HRV392269 HHZ392269 GYD392269 GOH392269 GEL392269 FUP392269 FKT392269 FAX392269 ERB392269 EHF392269 DXJ392269 DNN392269 DDR392269 CTV392269 CJZ392269 CAD392269 BQH392269 BGL392269 AWP392269 AMT392269 ACX392269 TB392269 JF392269 WVR326733 WLV326733 WBZ326733 VSD326733 VIH326733 UYL326733 UOP326733 UET326733 TUX326733 TLB326733 TBF326733 SRJ326733 SHN326733 RXR326733 RNV326733 RDZ326733 QUD326733 QKH326733 QAL326733 PQP326733 PGT326733 OWX326733 ONB326733 ODF326733 NTJ326733 NJN326733 MZR326733 MPV326733 MFZ326733 LWD326733 LMH326733 LCL326733 KSP326733 KIT326733 JYX326733 JPB326733 JFF326733 IVJ326733 ILN326733 IBR326733 HRV326733 HHZ326733 GYD326733 GOH326733 GEL326733 FUP326733 FKT326733 FAX326733 ERB326733 EHF326733 DXJ326733 DNN326733 DDR326733 CTV326733 CJZ326733 CAD326733 BQH326733 BGL326733 AWP326733 AMT326733 ACX326733 TB326733 JF326733 WVR261197 WLV261197 WBZ261197 VSD261197 VIH261197 UYL261197 UOP261197 UET261197 TUX261197 TLB261197 TBF261197 SRJ261197 SHN261197 RXR261197 RNV261197 RDZ261197 QUD261197 QKH261197 QAL261197 PQP261197 PGT261197 OWX261197 ONB261197 ODF261197 NTJ261197 NJN261197 MZR261197 MPV261197 MFZ261197 LWD261197 LMH261197 LCL261197 KSP261197 KIT261197 JYX261197 JPB261197 JFF261197 IVJ261197 ILN261197 IBR261197 HRV261197 HHZ261197 GYD261197 GOH261197 GEL261197 FUP261197 FKT261197 FAX261197 ERB261197 EHF261197 DXJ261197 DNN261197 DDR261197 CTV261197 CJZ261197 CAD261197 BQH261197 BGL261197 AWP261197 AMT261197 ACX261197 TB261197 JF261197 WVR195661 WLV195661 WBZ195661 VSD195661 VIH195661 UYL195661 UOP195661 UET195661 TUX195661 TLB195661 TBF195661 SRJ195661 SHN195661 RXR195661 RNV195661 RDZ195661 QUD195661 QKH195661 QAL195661 PQP195661 PGT195661 OWX195661 ONB195661 ODF195661 NTJ195661 NJN195661 MZR195661 MPV195661 MFZ195661 LWD195661 LMH195661 LCL195661 KSP195661 KIT195661 JYX195661 JPB195661 JFF195661 IVJ195661 ILN195661 IBR195661 HRV195661 HHZ195661 GYD195661 GOH195661 GEL195661 FUP195661 FKT195661 FAX195661 ERB195661 EHF195661 DXJ195661 DNN195661 DDR195661 CTV195661 CJZ195661 CAD195661 BQH195661 BGL195661 AWP195661 AMT195661 ACX195661 TB195661 JF195661 WVR130125 WLV130125 WBZ130125 VSD130125 VIH130125 UYL130125 UOP130125 UET130125 TUX130125 TLB130125 TBF130125 SRJ130125 SHN130125 RXR130125 RNV130125 RDZ130125 QUD130125 QKH130125 QAL130125 PQP130125 PGT130125 OWX130125 ONB130125 ODF130125 NTJ130125 NJN130125 MZR130125 MPV130125 MFZ130125 LWD130125 LMH130125 LCL130125 KSP130125 KIT130125 JYX130125 JPB130125 JFF130125 IVJ130125 ILN130125 IBR130125 HRV130125 HHZ130125 GYD130125 GOH130125 GEL130125 FUP130125 FKT130125 FAX130125 ERB130125 EHF130125 DXJ130125 DNN130125 DDR130125 CTV130125 CJZ130125 CAD130125 BQH130125 BGL130125 AWP130125 AMT130125 ACX130125 TB130125 JF130125 WVR64589 WLV64589 WBZ64589 VSD64589 VIH64589 UYL64589 UOP64589 UET64589 TUX64589 TLB64589 TBF64589 SRJ64589 SHN64589 RXR64589 RNV64589 RDZ64589 QUD64589 QKH64589 QAL64589 PQP64589 PGT64589 OWX64589 ONB64589 ODF64589 NTJ64589 NJN64589 MZR64589 MPV64589 MFZ64589 LWD64589 LMH64589 LCL64589 KSP64589 KIT64589 JYX64589 JPB64589 JFF64589 IVJ64589 ILN64589 IBR64589 HRV64589 HHZ64589 GYD64589 GOH64589 GEL64589 FUP64589 FKT64589 FAX64589 ERB64589 EHF64589 DXJ64589 DNN64589 DDR64589 CTV64589 CJZ64589 CAD64589 BQH64589 BGL64589 AWP64589 AMT64589 ACX64589 TB64589 JF64589 WVR3:WVR4 WLV3:WLV4 WBZ3:WBZ4 VSD3:VSD4 VIH3:VIH4 UYL3:UYL4 UOP3:UOP4 UET3:UET4 TUX3:TUX4 TLB3:TLB4 TBF3:TBF4 SRJ3:SRJ4 SHN3:SHN4 RXR3:RXR4 RNV3:RNV4 RDZ3:RDZ4 QUD3:QUD4 QKH3:QKH4 QAL3:QAL4 PQP3:PQP4 PGT3:PGT4 OWX3:OWX4 ONB3:ONB4 ODF3:ODF4 NTJ3:NTJ4 NJN3:NJN4 MZR3:MZR4 MPV3:MPV4 MFZ3:MFZ4 LWD3:LWD4 LMH3:LMH4 LCL3:LCL4 KSP3:KSP4 KIT3:KIT4 JYX3:JYX4 JPB3:JPB4 JFF3:JFF4 IVJ3:IVJ4 ILN3:ILN4 IBR3:IBR4 HRV3:HRV4 HHZ3:HHZ4 GYD3:GYD4 GOH3:GOH4 GEL3:GEL4 FUP3:FUP4 FKT3:FKT4 FAX3:FAX4 ERB3:ERB4 EHF3:EHF4 DXJ3:DXJ4 DNN3:DNN4 DDR3:DDR4 CTV3:CTV4 CJZ3:CJZ4 CAD3:CAD4 BQH3:BQH4 BGL3:BGL4 AWP3:AWP4 AMT3:AMT4 ACX3:ACX4 TB3:TB4 JF3:JF4 O64588 P64589 O130124 P130125 O195660 P195661 O261196 P261197 O326732 P326733 O392268 P392269 O457804 P457805 O523340 P523341 O588876 P588877 O654412 P654413 O719948 P719949 O785484 P785485 O851020 P851021 O916556 P916557 O982092 P982093" xr:uid="{00000000-0002-0000-0A00-000000000000}">
      <formula1>#REF!</formula1>
    </dataValidation>
    <dataValidation type="list" allowBlank="1" showInputMessage="1" showErrorMessage="1" sqref="WVR982094 WLV982094 WBZ982094 VSD982094 VIH982094 UYL982094 UOP982094 UET982094 TUX982094 TLB982094 TBF982094 SRJ982094 SHN982094 RXR982094 RNV982094 RDZ982094 QUD982094 QKH982094 QAL982094 PQP982094 PGT982094 OWX982094 ONB982094 ODF982094 NTJ982094 NJN982094 MZR982094 MPV982094 MFZ982094 LWD982094 LMH982094 LCL982094 KSP982094 KIT982094 JYX982094 JPB982094 JFF982094 IVJ982094 ILN982094 IBR982094 HRV982094 HHZ982094 GYD982094 GOH982094 GEL982094 FUP982094 FKT982094 FAX982094 ERB982094 EHF982094 DXJ982094 DNN982094 DDR982094 CTV982094 CJZ982094 CAD982094 BQH982094 BGL982094 AWP982094 AMT982094 ACX982094 TB982094 JF982094 WVR916558 WLV916558 WBZ916558 VSD916558 VIH916558 UYL916558 UOP916558 UET916558 TUX916558 TLB916558 TBF916558 SRJ916558 SHN916558 RXR916558 RNV916558 RDZ916558 QUD916558 QKH916558 QAL916558 PQP916558 PGT916558 OWX916558 ONB916558 ODF916558 NTJ916558 NJN916558 MZR916558 MPV916558 MFZ916558 LWD916558 LMH916558 LCL916558 KSP916558 KIT916558 JYX916558 JPB916558 JFF916558 IVJ916558 ILN916558 IBR916558 HRV916558 HHZ916558 GYD916558 GOH916558 GEL916558 FUP916558 FKT916558 FAX916558 ERB916558 EHF916558 DXJ916558 DNN916558 DDR916558 CTV916558 CJZ916558 CAD916558 BQH916558 BGL916558 AWP916558 AMT916558 ACX916558 TB916558 JF916558 WVR851022 WLV851022 WBZ851022 VSD851022 VIH851022 UYL851022 UOP851022 UET851022 TUX851022 TLB851022 TBF851022 SRJ851022 SHN851022 RXR851022 RNV851022 RDZ851022 QUD851022 QKH851022 QAL851022 PQP851022 PGT851022 OWX851022 ONB851022 ODF851022 NTJ851022 NJN851022 MZR851022 MPV851022 MFZ851022 LWD851022 LMH851022 LCL851022 KSP851022 KIT851022 JYX851022 JPB851022 JFF851022 IVJ851022 ILN851022 IBR851022 HRV851022 HHZ851022 GYD851022 GOH851022 GEL851022 FUP851022 FKT851022 FAX851022 ERB851022 EHF851022 DXJ851022 DNN851022 DDR851022 CTV851022 CJZ851022 CAD851022 BQH851022 BGL851022 AWP851022 AMT851022 ACX851022 TB851022 JF851022 WVR785486 WLV785486 WBZ785486 VSD785486 VIH785486 UYL785486 UOP785486 UET785486 TUX785486 TLB785486 TBF785486 SRJ785486 SHN785486 RXR785486 RNV785486 RDZ785486 QUD785486 QKH785486 QAL785486 PQP785486 PGT785486 OWX785486 ONB785486 ODF785486 NTJ785486 NJN785486 MZR785486 MPV785486 MFZ785486 LWD785486 LMH785486 LCL785486 KSP785486 KIT785486 JYX785486 JPB785486 JFF785486 IVJ785486 ILN785486 IBR785486 HRV785486 HHZ785486 GYD785486 GOH785486 GEL785486 FUP785486 FKT785486 FAX785486 ERB785486 EHF785486 DXJ785486 DNN785486 DDR785486 CTV785486 CJZ785486 CAD785486 BQH785486 BGL785486 AWP785486 AMT785486 ACX785486 TB785486 JF785486 WVR719950 WLV719950 WBZ719950 VSD719950 VIH719950 UYL719950 UOP719950 UET719950 TUX719950 TLB719950 TBF719950 SRJ719950 SHN719950 RXR719950 RNV719950 RDZ719950 QUD719950 QKH719950 QAL719950 PQP719950 PGT719950 OWX719950 ONB719950 ODF719950 NTJ719950 NJN719950 MZR719950 MPV719950 MFZ719950 LWD719950 LMH719950 LCL719950 KSP719950 KIT719950 JYX719950 JPB719950 JFF719950 IVJ719950 ILN719950 IBR719950 HRV719950 HHZ719950 GYD719950 GOH719950 GEL719950 FUP719950 FKT719950 FAX719950 ERB719950 EHF719950 DXJ719950 DNN719950 DDR719950 CTV719950 CJZ719950 CAD719950 BQH719950 BGL719950 AWP719950 AMT719950 ACX719950 TB719950 JF719950 WVR654414 WLV654414 WBZ654414 VSD654414 VIH654414 UYL654414 UOP654414 UET654414 TUX654414 TLB654414 TBF654414 SRJ654414 SHN654414 RXR654414 RNV654414 RDZ654414 QUD654414 QKH654414 QAL654414 PQP654414 PGT654414 OWX654414 ONB654414 ODF654414 NTJ654414 NJN654414 MZR654414 MPV654414 MFZ654414 LWD654414 LMH654414 LCL654414 KSP654414 KIT654414 JYX654414 JPB654414 JFF654414 IVJ654414 ILN654414 IBR654414 HRV654414 HHZ654414 GYD654414 GOH654414 GEL654414 FUP654414 FKT654414 FAX654414 ERB654414 EHF654414 DXJ654414 DNN654414 DDR654414 CTV654414 CJZ654414 CAD654414 BQH654414 BGL654414 AWP654414 AMT654414 ACX654414 TB654414 JF654414 WVR588878 WLV588878 WBZ588878 VSD588878 VIH588878 UYL588878 UOP588878 UET588878 TUX588878 TLB588878 TBF588878 SRJ588878 SHN588878 RXR588878 RNV588878 RDZ588878 QUD588878 QKH588878 QAL588878 PQP588878 PGT588878 OWX588878 ONB588878 ODF588878 NTJ588878 NJN588878 MZR588878 MPV588878 MFZ588878 LWD588878 LMH588878 LCL588878 KSP588878 KIT588878 JYX588878 JPB588878 JFF588878 IVJ588878 ILN588878 IBR588878 HRV588878 HHZ588878 GYD588878 GOH588878 GEL588878 FUP588878 FKT588878 FAX588878 ERB588878 EHF588878 DXJ588878 DNN588878 DDR588878 CTV588878 CJZ588878 CAD588878 BQH588878 BGL588878 AWP588878 AMT588878 ACX588878 TB588878 JF588878 WVR523342 WLV523342 WBZ523342 VSD523342 VIH523342 UYL523342 UOP523342 UET523342 TUX523342 TLB523342 TBF523342 SRJ523342 SHN523342 RXR523342 RNV523342 RDZ523342 QUD523342 QKH523342 QAL523342 PQP523342 PGT523342 OWX523342 ONB523342 ODF523342 NTJ523342 NJN523342 MZR523342 MPV523342 MFZ523342 LWD523342 LMH523342 LCL523342 KSP523342 KIT523342 JYX523342 JPB523342 JFF523342 IVJ523342 ILN523342 IBR523342 HRV523342 HHZ523342 GYD523342 GOH523342 GEL523342 FUP523342 FKT523342 FAX523342 ERB523342 EHF523342 DXJ523342 DNN523342 DDR523342 CTV523342 CJZ523342 CAD523342 BQH523342 BGL523342 AWP523342 AMT523342 ACX523342 TB523342 JF523342 WVR457806 WLV457806 WBZ457806 VSD457806 VIH457806 UYL457806 UOP457806 UET457806 TUX457806 TLB457806 TBF457806 SRJ457806 SHN457806 RXR457806 RNV457806 RDZ457806 QUD457806 QKH457806 QAL457806 PQP457806 PGT457806 OWX457806 ONB457806 ODF457806 NTJ457806 NJN457806 MZR457806 MPV457806 MFZ457806 LWD457806 LMH457806 LCL457806 KSP457806 KIT457806 JYX457806 JPB457806 JFF457806 IVJ457806 ILN457806 IBR457806 HRV457806 HHZ457806 GYD457806 GOH457806 GEL457806 FUP457806 FKT457806 FAX457806 ERB457806 EHF457806 DXJ457806 DNN457806 DDR457806 CTV457806 CJZ457806 CAD457806 BQH457806 BGL457806 AWP457806 AMT457806 ACX457806 TB457806 JF457806 WVR392270 WLV392270 WBZ392270 VSD392270 VIH392270 UYL392270 UOP392270 UET392270 TUX392270 TLB392270 TBF392270 SRJ392270 SHN392270 RXR392270 RNV392270 RDZ392270 QUD392270 QKH392270 QAL392270 PQP392270 PGT392270 OWX392270 ONB392270 ODF392270 NTJ392270 NJN392270 MZR392270 MPV392270 MFZ392270 LWD392270 LMH392270 LCL392270 KSP392270 KIT392270 JYX392270 JPB392270 JFF392270 IVJ392270 ILN392270 IBR392270 HRV392270 HHZ392270 GYD392270 GOH392270 GEL392270 FUP392270 FKT392270 FAX392270 ERB392270 EHF392270 DXJ392270 DNN392270 DDR392270 CTV392270 CJZ392270 CAD392270 BQH392270 BGL392270 AWP392270 AMT392270 ACX392270 TB392270 JF392270 WVR326734 WLV326734 WBZ326734 VSD326734 VIH326734 UYL326734 UOP326734 UET326734 TUX326734 TLB326734 TBF326734 SRJ326734 SHN326734 RXR326734 RNV326734 RDZ326734 QUD326734 QKH326734 QAL326734 PQP326734 PGT326734 OWX326734 ONB326734 ODF326734 NTJ326734 NJN326734 MZR326734 MPV326734 MFZ326734 LWD326734 LMH326734 LCL326734 KSP326734 KIT326734 JYX326734 JPB326734 JFF326734 IVJ326734 ILN326734 IBR326734 HRV326734 HHZ326734 GYD326734 GOH326734 GEL326734 FUP326734 FKT326734 FAX326734 ERB326734 EHF326734 DXJ326734 DNN326734 DDR326734 CTV326734 CJZ326734 CAD326734 BQH326734 BGL326734 AWP326734 AMT326734 ACX326734 TB326734 JF326734 WVR261198 WLV261198 WBZ261198 VSD261198 VIH261198 UYL261198 UOP261198 UET261198 TUX261198 TLB261198 TBF261198 SRJ261198 SHN261198 RXR261198 RNV261198 RDZ261198 QUD261198 QKH261198 QAL261198 PQP261198 PGT261198 OWX261198 ONB261198 ODF261198 NTJ261198 NJN261198 MZR261198 MPV261198 MFZ261198 LWD261198 LMH261198 LCL261198 KSP261198 KIT261198 JYX261198 JPB261198 JFF261198 IVJ261198 ILN261198 IBR261198 HRV261198 HHZ261198 GYD261198 GOH261198 GEL261198 FUP261198 FKT261198 FAX261198 ERB261198 EHF261198 DXJ261198 DNN261198 DDR261198 CTV261198 CJZ261198 CAD261198 BQH261198 BGL261198 AWP261198 AMT261198 ACX261198 TB261198 JF261198 WVR195662 WLV195662 WBZ195662 VSD195662 VIH195662 UYL195662 UOP195662 UET195662 TUX195662 TLB195662 TBF195662 SRJ195662 SHN195662 RXR195662 RNV195662 RDZ195662 QUD195662 QKH195662 QAL195662 PQP195662 PGT195662 OWX195662 ONB195662 ODF195662 NTJ195662 NJN195662 MZR195662 MPV195662 MFZ195662 LWD195662 LMH195662 LCL195662 KSP195662 KIT195662 JYX195662 JPB195662 JFF195662 IVJ195662 ILN195662 IBR195662 HRV195662 HHZ195662 GYD195662 GOH195662 GEL195662 FUP195662 FKT195662 FAX195662 ERB195662 EHF195662 DXJ195662 DNN195662 DDR195662 CTV195662 CJZ195662 CAD195662 BQH195662 BGL195662 AWP195662 AMT195662 ACX195662 TB195662 JF195662 WVR130126 WLV130126 WBZ130126 VSD130126 VIH130126 UYL130126 UOP130126 UET130126 TUX130126 TLB130126 TBF130126 SRJ130126 SHN130126 RXR130126 RNV130126 RDZ130126 QUD130126 QKH130126 QAL130126 PQP130126 PGT130126 OWX130126 ONB130126 ODF130126 NTJ130126 NJN130126 MZR130126 MPV130126 MFZ130126 LWD130126 LMH130126 LCL130126 KSP130126 KIT130126 JYX130126 JPB130126 JFF130126 IVJ130126 ILN130126 IBR130126 HRV130126 HHZ130126 GYD130126 GOH130126 GEL130126 FUP130126 FKT130126 FAX130126 ERB130126 EHF130126 DXJ130126 DNN130126 DDR130126 CTV130126 CJZ130126 CAD130126 BQH130126 BGL130126 AWP130126 AMT130126 ACX130126 TB130126 JF130126 WVR64590 WLV64590 WBZ64590 VSD64590 VIH64590 UYL64590 UOP64590 UET64590 TUX64590 TLB64590 TBF64590 SRJ64590 SHN64590 RXR64590 RNV64590 RDZ64590 QUD64590 QKH64590 QAL64590 PQP64590 PGT64590 OWX64590 ONB64590 ODF64590 NTJ64590 NJN64590 MZR64590 MPV64590 MFZ64590 LWD64590 LMH64590 LCL64590 KSP64590 KIT64590 JYX64590 JPB64590 JFF64590 IVJ64590 ILN64590 IBR64590 HRV64590 HHZ64590 GYD64590 GOH64590 GEL64590 FUP64590 FKT64590 FAX64590 ERB64590 EHF64590 DXJ64590 DNN64590 DDR64590 CTV64590 CJZ64590 CAD64590 BQH64590 BGL64590 AWP64590 AMT64590 ACX64590 TB64590 JF64590 WVR5 WLV5 WBZ5 VSD5 VIH5 UYL5 UOP5 UET5 TUX5 TLB5 TBF5 SRJ5 SHN5 RXR5 RNV5 RDZ5 QUD5 QKH5 QAL5 PQP5 PGT5 OWX5 ONB5 ODF5 NTJ5 NJN5 MZR5 MPV5 MFZ5 LWD5 LMH5 LCL5 KSP5 KIT5 JYX5 JPB5 JFF5 IVJ5 ILN5 IBR5 HRV5 HHZ5 GYD5 GOH5 GEL5 FUP5 FKT5 FAX5 ERB5 EHF5 DXJ5 DNN5 DDR5 CTV5 CJZ5 CAD5 BQH5 BGL5 AWP5 AMT5 ACX5 TB5 JF5 O130125 P130126 O195661 P195662 O261197 P261198 O326733 P326734 O392269 P392270 O457805 P457806 O523341 P523342 O588877 P588878 O654413 P654414 O719949 P719950 O785485 P785486 O851021 P851022 O916557 P916558 O982093 P982094 O64589 P64590" xr:uid="{00000000-0002-0000-0A00-000001000000}">
      <formula1>#REF!</formula1>
    </dataValidation>
    <dataValidation type="list" allowBlank="1" showInputMessage="1" showErrorMessage="1" sqref="O3" xr:uid="{00000000-0002-0000-0A00-000002000000}">
      <formula1>$X$2:$X$4</formula1>
    </dataValidation>
  </dataValidations>
  <pageMargins left="0.74803149606299213" right="0.74803149606299213" top="0.39370078740157483" bottom="0.39370078740157483" header="0.51181102362204722" footer="0.51181102362204722"/>
  <pageSetup paperSize="9" scale="71" orientation="landscape" r:id="rId1"/>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pageSetUpPr fitToPage="1"/>
  </sheetPr>
  <dimension ref="A1:X30"/>
  <sheetViews>
    <sheetView showGridLines="0" zoomScaleNormal="100" workbookViewId="0">
      <selection activeCell="O3" sqref="O3"/>
    </sheetView>
  </sheetViews>
  <sheetFormatPr baseColWidth="10" defaultColWidth="9.1640625" defaultRowHeight="11"/>
  <cols>
    <col min="1" max="1" width="27.83203125" style="3" customWidth="1"/>
    <col min="2" max="2" width="7.6640625" style="3" customWidth="1"/>
    <col min="3" max="3" width="8.6640625" style="9" customWidth="1"/>
    <col min="4" max="4" width="0.83203125" style="9" customWidth="1"/>
    <col min="5" max="5" width="9.5" style="87" customWidth="1"/>
    <col min="6" max="6" width="8" style="28" customWidth="1"/>
    <col min="7" max="7" width="12" style="28" customWidth="1"/>
    <col min="8" max="8" width="8" style="28" customWidth="1"/>
    <col min="9" max="9" width="10.5" style="28" customWidth="1"/>
    <col min="10" max="10" width="10.33203125" style="28" customWidth="1"/>
    <col min="11" max="11" width="8" style="28" customWidth="1"/>
    <col min="12" max="12" width="9.5" style="3" customWidth="1"/>
    <col min="13" max="13" width="2" style="3" customWidth="1"/>
    <col min="14" max="14" width="11.5" style="3" customWidth="1"/>
    <col min="15" max="15" width="10" style="3" customWidth="1"/>
    <col min="16" max="16" width="1.83203125" style="3" customWidth="1"/>
    <col min="17" max="20" width="9.1640625" style="3"/>
    <col min="21" max="22" width="9.1640625" style="3" customWidth="1"/>
    <col min="23" max="24" width="9.1640625" style="3" hidden="1" customWidth="1"/>
    <col min="25" max="25" width="9.1640625" style="3" customWidth="1"/>
    <col min="26" max="16384" width="9.1640625" style="3"/>
  </cols>
  <sheetData>
    <row r="1" spans="1:24" ht="13.5" customHeight="1">
      <c r="A1" s="428" t="s">
        <v>732</v>
      </c>
      <c r="B1" s="428"/>
      <c r="C1" s="428"/>
      <c r="D1" s="428"/>
      <c r="E1" s="428"/>
      <c r="F1" s="428"/>
      <c r="G1" s="428"/>
      <c r="H1" s="428"/>
      <c r="I1" s="428"/>
      <c r="J1" s="428"/>
      <c r="K1" s="428"/>
      <c r="L1" s="428"/>
      <c r="M1" s="81"/>
      <c r="N1" s="81"/>
      <c r="O1" s="81"/>
      <c r="P1" s="81"/>
    </row>
    <row r="2" spans="1:24" ht="13.5" customHeight="1">
      <c r="A2" s="689" t="s">
        <v>535</v>
      </c>
      <c r="B2" s="313"/>
      <c r="C2" s="313"/>
      <c r="D2" s="313"/>
      <c r="E2" s="314"/>
      <c r="F2" s="315"/>
      <c r="G2" s="315"/>
      <c r="H2" s="315"/>
      <c r="I2" s="315"/>
      <c r="J2" s="315"/>
      <c r="K2" s="314"/>
      <c r="L2" s="237"/>
      <c r="M2" s="1011" t="s">
        <v>178</v>
      </c>
      <c r="N2" s="1012"/>
      <c r="O2" s="1012"/>
      <c r="P2" s="457"/>
      <c r="W2" s="435">
        <f>IF(O3="Boys",0,IF(O3="Girls",14,28))</f>
        <v>28</v>
      </c>
      <c r="X2" s="234" t="s">
        <v>23</v>
      </c>
    </row>
    <row r="3" spans="1:24" ht="12.75" customHeight="1">
      <c r="A3" s="316" t="s">
        <v>0</v>
      </c>
      <c r="B3" s="619"/>
      <c r="C3" s="317"/>
      <c r="D3" s="317"/>
      <c r="E3" s="314"/>
      <c r="F3" s="315"/>
      <c r="G3" s="315"/>
      <c r="H3" s="315"/>
      <c r="I3" s="315"/>
      <c r="J3" s="315"/>
      <c r="K3" s="315"/>
      <c r="L3" s="171"/>
      <c r="M3" s="1014" t="s">
        <v>157</v>
      </c>
      <c r="N3" s="1015"/>
      <c r="O3" s="458" t="s">
        <v>89</v>
      </c>
      <c r="P3" s="482"/>
      <c r="W3" s="170" t="s">
        <v>394</v>
      </c>
      <c r="X3" s="235" t="s">
        <v>24</v>
      </c>
    </row>
    <row r="4" spans="1:24" ht="12.75" customHeight="1">
      <c r="A4" s="88"/>
      <c r="B4" s="200"/>
      <c r="C4" s="94"/>
      <c r="D4" s="89"/>
      <c r="E4" s="90"/>
      <c r="F4" s="91"/>
      <c r="G4" s="91"/>
      <c r="H4" s="91"/>
      <c r="I4" s="91"/>
      <c r="J4" s="91"/>
      <c r="K4" s="92"/>
      <c r="L4" s="1004"/>
      <c r="M4" s="1004"/>
      <c r="N4" s="1004"/>
      <c r="O4" s="436"/>
      <c r="P4" s="481"/>
      <c r="X4" s="234" t="s">
        <v>89</v>
      </c>
    </row>
    <row r="5" spans="1:24" s="94" customFormat="1" ht="24.75" customHeight="1">
      <c r="A5" s="154"/>
      <c r="B5" s="1013" t="s">
        <v>148</v>
      </c>
      <c r="C5" s="1005" t="s">
        <v>315</v>
      </c>
      <c r="D5" s="208"/>
      <c r="E5" s="1007" t="s">
        <v>294</v>
      </c>
      <c r="F5" s="1009" t="s">
        <v>146</v>
      </c>
      <c r="G5" s="1009"/>
      <c r="H5" s="1009"/>
      <c r="I5" s="1009"/>
      <c r="J5" s="1007" t="s">
        <v>292</v>
      </c>
      <c r="K5" s="1009" t="s">
        <v>145</v>
      </c>
      <c r="L5" s="1009"/>
      <c r="M5" s="155"/>
      <c r="N5" s="1010" t="s">
        <v>51</v>
      </c>
      <c r="O5" s="1010"/>
      <c r="P5" s="385"/>
      <c r="X5" s="197"/>
    </row>
    <row r="6" spans="1:24" ht="33.75" customHeight="1">
      <c r="A6" s="156"/>
      <c r="B6" s="947"/>
      <c r="C6" s="1006"/>
      <c r="D6" s="209"/>
      <c r="E6" s="1008"/>
      <c r="F6" s="210" t="s">
        <v>52</v>
      </c>
      <c r="G6" s="95" t="s">
        <v>53</v>
      </c>
      <c r="H6" s="210" t="s">
        <v>54</v>
      </c>
      <c r="I6" s="95" t="s">
        <v>55</v>
      </c>
      <c r="J6" s="1008"/>
      <c r="K6" s="210" t="s">
        <v>56</v>
      </c>
      <c r="L6" s="210" t="s">
        <v>288</v>
      </c>
      <c r="M6" s="157"/>
      <c r="N6" s="192" t="s">
        <v>144</v>
      </c>
      <c r="O6" s="192" t="s">
        <v>143</v>
      </c>
      <c r="P6" s="444"/>
    </row>
    <row r="7" spans="1:24" ht="45.75" customHeight="1">
      <c r="A7" s="37"/>
      <c r="B7" s="37"/>
      <c r="C7" s="96"/>
      <c r="D7" s="96"/>
      <c r="E7" s="38"/>
      <c r="F7" s="38"/>
      <c r="G7" s="97"/>
      <c r="H7" s="38"/>
      <c r="I7" s="97"/>
      <c r="J7" s="38"/>
      <c r="K7" s="38"/>
      <c r="L7" s="38"/>
      <c r="P7" s="381"/>
    </row>
    <row r="8" spans="1:24" ht="11.25" customHeight="1">
      <c r="A8" s="83" t="s">
        <v>122</v>
      </c>
      <c r="B8" s="180">
        <f ca="1">VLOOKUP($A8,INDIRECT($W$3),2,0)</f>
        <v>2780</v>
      </c>
      <c r="C8" s="659">
        <f>IF($O$3="Boys",Denominators!J25,IF($O$3="Girls",Denominators!J26,IF($O$3="All",Denominators!J27)))</f>
        <v>501242</v>
      </c>
      <c r="D8" s="180"/>
      <c r="E8" s="420">
        <f ca="1">VLOOKUP($A8,INDIRECT($W$3),$W$2+T4ab!C$4,0)</f>
        <v>97.1</v>
      </c>
      <c r="F8" s="420">
        <f ca="1">VLOOKUP($A8,INDIRECT($W$3),$W$2+T4ab!D$4,0)</f>
        <v>66.3</v>
      </c>
      <c r="G8" s="420">
        <f ca="1">VLOOKUP($A8,INDIRECT($W$3),$W$2+T4ab!E$4,0)</f>
        <v>56.7</v>
      </c>
      <c r="H8" s="420">
        <f ca="1">VLOOKUP($A8,INDIRECT($W$3),$W$2+T4ab!F$4,0)</f>
        <v>95.6</v>
      </c>
      <c r="I8" s="420">
        <f ca="1">VLOOKUP($A8,INDIRECT($W$3),$W$2+T4ab!G$4,0)</f>
        <v>92.9</v>
      </c>
      <c r="J8" s="420">
        <f ca="1">VLOOKUP($A8,INDIRECT($W$3),$W$2+T4ab!H$4,0)</f>
        <v>99.5</v>
      </c>
      <c r="K8" s="420">
        <f ca="1">VLOOKUP($A8,INDIRECT($W$3),$W$2+T4ab!I$4,0)</f>
        <v>91.8</v>
      </c>
      <c r="L8" s="420">
        <f ca="1">VLOOKUP($A8,INDIRECT($W$3),$W$2+T4ab!J$4,0)</f>
        <v>99.2</v>
      </c>
      <c r="M8" s="420"/>
      <c r="N8" s="420">
        <f ca="1">VLOOKUP($A8,INDIRECT($W$3),$W$2+T4ab!K$4,0)</f>
        <v>38.200000000000003</v>
      </c>
      <c r="O8" s="420">
        <f ca="1">VLOOKUP($A8,INDIRECT($W$3),$W$2+T4ab!L$4,0)</f>
        <v>23.1</v>
      </c>
    </row>
    <row r="9" spans="1:24" ht="11.25" customHeight="1">
      <c r="A9" s="83"/>
      <c r="B9" s="180"/>
      <c r="C9" s="659"/>
      <c r="D9" s="180"/>
      <c r="E9" s="420"/>
      <c r="F9" s="420"/>
      <c r="G9" s="420"/>
      <c r="H9" s="420"/>
      <c r="I9" s="420"/>
      <c r="J9" s="420"/>
      <c r="K9" s="420"/>
      <c r="L9" s="420"/>
      <c r="M9" s="420"/>
      <c r="N9" s="420"/>
      <c r="O9" s="420"/>
      <c r="P9" s="420"/>
    </row>
    <row r="10" spans="1:24" ht="11.25" customHeight="1">
      <c r="A10" s="207" t="s">
        <v>57</v>
      </c>
      <c r="B10" s="180">
        <f ca="1">VLOOKUP($A10,INDIRECT($W$3),2,0)</f>
        <v>163</v>
      </c>
      <c r="C10" s="659">
        <f>IF($O$3="Boys",Denominators!J28,IF($O$3="Girls",Denominators!J29,IF($O$3="All",Denominators!J30)))</f>
        <v>22493</v>
      </c>
      <c r="D10" s="180"/>
      <c r="E10" s="420">
        <f ca="1">VLOOKUP($A10,INDIRECT($W$3),$W$2+T4ab!C$4,0)</f>
        <v>99.8</v>
      </c>
      <c r="F10" s="420">
        <f ca="1">VLOOKUP($A10,INDIRECT($W$3),$W$2+T4ab!D$4,0)</f>
        <v>99.1</v>
      </c>
      <c r="G10" s="420">
        <f ca="1">VLOOKUP($A10,INDIRECT($W$3),$W$2+T4ab!E$4,0)</f>
        <v>96.7</v>
      </c>
      <c r="H10" s="420">
        <f ca="1">VLOOKUP($A10,INDIRECT($W$3),$W$2+T4ab!F$4,0)</f>
        <v>99.8</v>
      </c>
      <c r="I10" s="420">
        <f ca="1">VLOOKUP($A10,INDIRECT($W$3),$W$2+T4ab!G$4,0)</f>
        <v>98.8</v>
      </c>
      <c r="J10" s="420">
        <f ca="1">VLOOKUP($A10,INDIRECT($W$3),$W$2+T4ab!H$4,0)</f>
        <v>100</v>
      </c>
      <c r="K10" s="420">
        <f ca="1">VLOOKUP($A10,INDIRECT($W$3),$W$2+T4ab!I$4,0)</f>
        <v>99.9</v>
      </c>
      <c r="L10" s="420">
        <f ca="1">VLOOKUP($A10,INDIRECT($W$3),$W$2+T4ab!J$4,0)</f>
        <v>100</v>
      </c>
      <c r="M10" s="420"/>
      <c r="N10" s="420">
        <f ca="1">VLOOKUP($A10,INDIRECT($W$3),$W$2+T4ab!K$4,0)</f>
        <v>77.3</v>
      </c>
      <c r="O10" s="420">
        <f ca="1">VLOOKUP($A10,INDIRECT($W$3),$W$2+T4ab!L$4,0)</f>
        <v>69.7</v>
      </c>
      <c r="P10" s="420"/>
    </row>
    <row r="11" spans="1:24" ht="11.25" customHeight="1">
      <c r="A11" s="211"/>
      <c r="B11" s="180"/>
      <c r="C11" s="659"/>
      <c r="D11" s="180"/>
      <c r="E11" s="420"/>
      <c r="F11" s="420"/>
      <c r="G11" s="420"/>
      <c r="H11" s="420"/>
      <c r="I11" s="420"/>
      <c r="J11" s="420"/>
      <c r="K11" s="420"/>
      <c r="L11" s="420"/>
      <c r="M11" s="420"/>
      <c r="N11" s="420"/>
      <c r="O11" s="420"/>
      <c r="P11" s="420"/>
    </row>
    <row r="12" spans="1:24" ht="11.25" customHeight="1">
      <c r="A12" s="207" t="s">
        <v>121</v>
      </c>
      <c r="B12" s="180">
        <f ca="1">VLOOKUP($A12,INDIRECT($W$3),2,0)</f>
        <v>121</v>
      </c>
      <c r="C12" s="659">
        <f>IF($O$3="Boys",Denominators!J31,IF($O$3="Girls",Denominators!J32,IF($O$3="All",Denominators!J33)))</f>
        <v>19329</v>
      </c>
      <c r="D12" s="180"/>
      <c r="E12" s="420">
        <f ca="1">VLOOKUP($A12,INDIRECT($W$3),$W$2+T4ab!C$4,0)</f>
        <v>97.2</v>
      </c>
      <c r="F12" s="420">
        <f ca="1">VLOOKUP($A12,INDIRECT($W$3),$W$2+T4ab!D$4,0)</f>
        <v>60.3</v>
      </c>
      <c r="G12" s="420">
        <f ca="1">VLOOKUP($A12,INDIRECT($W$3),$W$2+T4ab!E$4,0)</f>
        <v>49.7</v>
      </c>
      <c r="H12" s="420">
        <f ca="1">VLOOKUP($A12,INDIRECT($W$3),$W$2+T4ab!F$4,0)</f>
        <v>95.4</v>
      </c>
      <c r="I12" s="420">
        <f ca="1">VLOOKUP($A12,INDIRECT($W$3),$W$2+T4ab!G$4,0)</f>
        <v>92.1</v>
      </c>
      <c r="J12" s="420">
        <f ca="1">VLOOKUP($A12,INDIRECT($W$3),$W$2+T4ab!H$4,0)</f>
        <v>99.6</v>
      </c>
      <c r="K12" s="420">
        <f ca="1">VLOOKUP($A12,INDIRECT($W$3),$W$2+T4ab!I$4,0)</f>
        <v>90.4</v>
      </c>
      <c r="L12" s="420">
        <f ca="1">VLOOKUP($A12,INDIRECT($W$3),$W$2+T4ab!J$4,0)</f>
        <v>99.3</v>
      </c>
      <c r="M12" s="420"/>
      <c r="N12" s="420">
        <f ca="1">VLOOKUP($A12,INDIRECT($W$3),$W$2+T4ab!K$4,0)</f>
        <v>26.9</v>
      </c>
      <c r="O12" s="420">
        <f ca="1">VLOOKUP($A12,INDIRECT($W$3),$W$2+T4ab!L$4,0)</f>
        <v>13.9</v>
      </c>
      <c r="P12" s="420"/>
    </row>
    <row r="13" spans="1:24" ht="11.25" customHeight="1">
      <c r="A13" s="211"/>
      <c r="B13" s="180"/>
      <c r="C13" s="659"/>
      <c r="D13" s="180"/>
      <c r="E13" s="420"/>
      <c r="F13" s="420"/>
      <c r="G13" s="420"/>
      <c r="H13" s="420"/>
      <c r="I13" s="420"/>
      <c r="J13" s="420"/>
      <c r="K13" s="420"/>
      <c r="L13" s="420"/>
      <c r="M13" s="420"/>
      <c r="N13" s="420"/>
      <c r="O13" s="420"/>
      <c r="P13" s="420"/>
    </row>
    <row r="14" spans="1:24" ht="11.25" customHeight="1">
      <c r="A14" s="207" t="s">
        <v>317</v>
      </c>
      <c r="B14" s="180">
        <f ca="1">VLOOKUP($A14,INDIRECT($W$3),2,0)</f>
        <v>3069</v>
      </c>
      <c r="C14" s="659">
        <f>IF($O$3="Boys",Denominators!J22,IF($O$3="Girls",Denominators!J23,IF($O$3="All",Denominators!J24)))</f>
        <v>543314</v>
      </c>
      <c r="D14" s="180"/>
      <c r="E14" s="420">
        <f ca="1">VLOOKUP($A14,INDIRECT($W$3),$W$2+T4ab!C$4,0)</f>
        <v>97.2</v>
      </c>
      <c r="F14" s="420">
        <f ca="1">VLOOKUP($A14,INDIRECT($W$3),$W$2+T4ab!D$4,0)</f>
        <v>67.400000000000006</v>
      </c>
      <c r="G14" s="420">
        <f ca="1">VLOOKUP($A14,INDIRECT($W$3),$W$2+T4ab!E$4,0)</f>
        <v>58.1</v>
      </c>
      <c r="H14" s="420">
        <f ca="1">VLOOKUP($A14,INDIRECT($W$3),$W$2+T4ab!F$4,0)</f>
        <v>95.8</v>
      </c>
      <c r="I14" s="420">
        <f ca="1">VLOOKUP($A14,INDIRECT($W$3),$W$2+T4ab!G$4,0)</f>
        <v>93.1</v>
      </c>
      <c r="J14" s="420">
        <f ca="1">VLOOKUP($A14,INDIRECT($W$3),$W$2+T4ab!H$4,0)</f>
        <v>99.5</v>
      </c>
      <c r="K14" s="420">
        <f ca="1">VLOOKUP($A14,INDIRECT($W$3),$W$2+T4ab!I$4,0)</f>
        <v>92.1</v>
      </c>
      <c r="L14" s="420">
        <f ca="1">VLOOKUP($A14,INDIRECT($W$3),$W$2+T4ab!J$4,0)</f>
        <v>99.2</v>
      </c>
      <c r="M14" s="420"/>
      <c r="N14" s="420">
        <f ca="1">VLOOKUP($A14,INDIRECT($W$3),$W$2+T4ab!K$4,0)</f>
        <v>39.4</v>
      </c>
      <c r="O14" s="420">
        <f ca="1">VLOOKUP($A14,INDIRECT($W$3),$W$2+T4ab!L$4,0)</f>
        <v>24.7</v>
      </c>
      <c r="P14" s="420"/>
    </row>
    <row r="15" spans="1:24" ht="11.25" customHeight="1">
      <c r="A15" s="103"/>
      <c r="B15" s="421"/>
      <c r="C15" s="104"/>
      <c r="D15" s="104"/>
      <c r="E15" s="224"/>
      <c r="F15" s="224"/>
      <c r="G15" s="224"/>
      <c r="H15" s="224"/>
      <c r="I15" s="224"/>
      <c r="J15" s="224"/>
      <c r="K15" s="224"/>
      <c r="L15" s="224"/>
      <c r="M15" s="422"/>
      <c r="N15" s="422"/>
      <c r="O15" s="422"/>
      <c r="P15" s="420"/>
    </row>
    <row r="16" spans="1:24" ht="11.25" customHeight="1">
      <c r="A16" s="318"/>
      <c r="B16" s="437"/>
      <c r="C16" s="413"/>
      <c r="D16" s="413"/>
      <c r="E16" s="413"/>
      <c r="F16" s="413"/>
      <c r="G16" s="413"/>
      <c r="H16" s="413"/>
      <c r="I16" s="413"/>
      <c r="J16" s="413"/>
      <c r="K16" s="413"/>
      <c r="L16" s="413"/>
      <c r="M16" s="413"/>
      <c r="N16" s="413"/>
      <c r="O16" s="466" t="s">
        <v>614</v>
      </c>
      <c r="P16" s="12"/>
    </row>
    <row r="17" spans="1:16" ht="11.25" customHeight="1">
      <c r="A17" s="81"/>
      <c r="C17" s="143"/>
      <c r="D17" s="143"/>
      <c r="E17" s="142"/>
      <c r="F17" s="144"/>
      <c r="G17" s="144"/>
      <c r="H17" s="144"/>
      <c r="I17" s="144"/>
      <c r="J17" s="144"/>
      <c r="K17" s="144"/>
      <c r="L17" s="81"/>
      <c r="M17" s="81"/>
      <c r="N17" s="81"/>
      <c r="O17" s="81"/>
      <c r="P17" s="145"/>
    </row>
    <row r="18" spans="1:16" ht="15" customHeight="1">
      <c r="A18" s="989" t="s">
        <v>256</v>
      </c>
      <c r="B18" s="989"/>
      <c r="C18" s="989"/>
      <c r="D18" s="989"/>
      <c r="E18" s="989"/>
      <c r="F18" s="989"/>
      <c r="G18" s="989"/>
      <c r="H18" s="989"/>
      <c r="I18" s="754"/>
      <c r="J18" s="754"/>
      <c r="K18" s="754"/>
      <c r="L18" s="753"/>
      <c r="M18" s="753"/>
      <c r="N18" s="753"/>
      <c r="O18" s="753"/>
      <c r="P18" s="81"/>
    </row>
    <row r="19" spans="1:16" ht="15" customHeight="1">
      <c r="A19" s="939" t="s">
        <v>617</v>
      </c>
      <c r="B19" s="939"/>
      <c r="C19" s="939"/>
      <c r="D19" s="939"/>
      <c r="E19" s="939"/>
      <c r="F19" s="939"/>
      <c r="G19" s="939"/>
      <c r="H19" s="939"/>
      <c r="I19" s="939"/>
      <c r="J19" s="939"/>
      <c r="K19" s="939"/>
      <c r="L19" s="939"/>
      <c r="M19" s="939"/>
      <c r="N19" s="939"/>
      <c r="O19" s="939"/>
      <c r="P19" s="321"/>
    </row>
    <row r="20" spans="1:16" ht="45" customHeight="1">
      <c r="A20" s="991" t="s">
        <v>313</v>
      </c>
      <c r="B20" s="991"/>
      <c r="C20" s="991"/>
      <c r="D20" s="991"/>
      <c r="E20" s="991"/>
      <c r="F20" s="991"/>
      <c r="G20" s="991"/>
      <c r="H20" s="991"/>
      <c r="I20" s="991"/>
      <c r="J20" s="991"/>
      <c r="K20" s="991"/>
      <c r="L20" s="991"/>
      <c r="M20" s="991"/>
      <c r="N20" s="991"/>
      <c r="O20" s="991"/>
      <c r="P20" s="321"/>
    </row>
    <row r="21" spans="1:16" ht="45" customHeight="1">
      <c r="A21" s="939" t="s">
        <v>655</v>
      </c>
      <c r="B21" s="939"/>
      <c r="C21" s="939"/>
      <c r="D21" s="939"/>
      <c r="E21" s="939"/>
      <c r="F21" s="939"/>
      <c r="G21" s="939"/>
      <c r="H21" s="939"/>
      <c r="I21" s="939"/>
      <c r="J21" s="939"/>
      <c r="K21" s="939"/>
      <c r="L21" s="939"/>
      <c r="M21" s="939"/>
      <c r="N21" s="939"/>
      <c r="O21" s="939"/>
      <c r="P21" s="445"/>
    </row>
    <row r="22" spans="1:16" ht="12" customHeight="1">
      <c r="B22" s="81"/>
      <c r="C22" s="143"/>
      <c r="D22" s="143"/>
      <c r="E22" s="142"/>
      <c r="F22" s="144"/>
      <c r="G22" s="144"/>
      <c r="H22" s="144"/>
      <c r="I22" s="144"/>
      <c r="J22" s="144"/>
      <c r="K22" s="144"/>
      <c r="L22" s="81"/>
      <c r="M22" s="81"/>
      <c r="N22" s="81"/>
      <c r="O22" s="81"/>
    </row>
    <row r="23" spans="1:16">
      <c r="P23" s="81"/>
    </row>
    <row r="30" spans="1:16">
      <c r="F30" s="144" t="s">
        <v>88</v>
      </c>
    </row>
  </sheetData>
  <sheetProtection sheet="1" objects="1" scenarios="1"/>
  <mergeCells count="14">
    <mergeCell ref="A21:O21"/>
    <mergeCell ref="A20:O20"/>
    <mergeCell ref="A18:H18"/>
    <mergeCell ref="A19:O19"/>
    <mergeCell ref="M2:O2"/>
    <mergeCell ref="B5:B6"/>
    <mergeCell ref="L4:N4"/>
    <mergeCell ref="K5:L5"/>
    <mergeCell ref="N5:O5"/>
    <mergeCell ref="C5:C6"/>
    <mergeCell ref="E5:E6"/>
    <mergeCell ref="F5:I5"/>
    <mergeCell ref="J5:J6"/>
    <mergeCell ref="M3:N3"/>
  </mergeCells>
  <conditionalFormatting sqref="P9:P15">
    <cfRule type="expression" dxfId="54" priority="20">
      <formula>($O$4="Percentage")</formula>
    </cfRule>
  </conditionalFormatting>
  <dataValidations count="1">
    <dataValidation type="list" allowBlank="1" showInputMessage="1" showErrorMessage="1" sqref="O3" xr:uid="{00000000-0002-0000-0B00-000000000000}">
      <formula1>$X$2:$X$4</formula1>
    </dataValidation>
  </dataValidations>
  <pageMargins left="0.31496062992125984" right="0.27559055118110237" top="0.51181102362204722" bottom="0.51181102362204722" header="0.51181102362204722" footer="0.51181102362204722"/>
  <pageSetup paperSize="9" scale="97"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pageSetUpPr fitToPage="1"/>
  </sheetPr>
  <dimension ref="A1:XFD50"/>
  <sheetViews>
    <sheetView showGridLines="0" zoomScaleNormal="100" workbookViewId="0">
      <selection sqref="A1:I1"/>
    </sheetView>
  </sheetViews>
  <sheetFormatPr baseColWidth="10" defaultColWidth="9.1640625" defaultRowHeight="11"/>
  <cols>
    <col min="1" max="1" width="38.33203125" style="3" customWidth="1"/>
    <col min="2" max="2" width="11.6640625" style="3" customWidth="1"/>
    <col min="3" max="3" width="11.6640625" style="9" customWidth="1"/>
    <col min="4" max="4" width="11.6640625" style="87" customWidth="1"/>
    <col min="5" max="7" width="11.6640625" style="28" customWidth="1"/>
    <col min="8" max="8" width="3.5" style="28" customWidth="1"/>
    <col min="9" max="9" width="1.6640625" style="28" customWidth="1"/>
    <col min="10" max="16" width="11.6640625" style="28" customWidth="1"/>
    <col min="17" max="17" width="9.5" style="3" customWidth="1"/>
    <col min="18" max="18" width="0.5" style="3" customWidth="1"/>
    <col min="19" max="20" width="9.1640625" style="3"/>
    <col min="21" max="21" width="0.5" style="3" customWidth="1"/>
    <col min="22" max="16384" width="9.1640625" style="3"/>
  </cols>
  <sheetData>
    <row r="1" spans="1:20" ht="13.5" customHeight="1">
      <c r="A1" s="1017" t="s">
        <v>264</v>
      </c>
      <c r="B1" s="1017"/>
      <c r="C1" s="1017"/>
      <c r="D1" s="1017"/>
      <c r="E1" s="1017"/>
      <c r="F1" s="1017"/>
      <c r="G1" s="1017"/>
      <c r="H1" s="1017"/>
      <c r="I1" s="1017"/>
      <c r="J1" s="527"/>
      <c r="K1" s="527"/>
      <c r="L1" s="375"/>
      <c r="M1" s="375"/>
      <c r="N1" s="375"/>
      <c r="O1" s="375"/>
      <c r="P1" s="375"/>
      <c r="Q1" s="35"/>
      <c r="R1" s="35"/>
      <c r="S1" s="35"/>
      <c r="T1" s="35"/>
    </row>
    <row r="2" spans="1:20" ht="12.75" customHeight="1">
      <c r="A2" s="690" t="s">
        <v>536</v>
      </c>
      <c r="B2" s="374"/>
      <c r="C2" s="374"/>
      <c r="D2" s="175"/>
      <c r="E2" s="176"/>
      <c r="F2" s="176"/>
      <c r="G2" s="176"/>
      <c r="H2" s="176"/>
      <c r="I2" s="176"/>
      <c r="J2" s="176"/>
      <c r="K2" s="176"/>
      <c r="L2" s="176"/>
      <c r="M2" s="176"/>
      <c r="N2" s="176"/>
      <c r="O2" s="176"/>
      <c r="P2" s="176"/>
      <c r="Q2" s="81"/>
      <c r="R2" s="81"/>
      <c r="S2" s="81"/>
      <c r="T2" s="81"/>
    </row>
    <row r="3" spans="1:20" ht="12.75" customHeight="1">
      <c r="A3" s="162" t="s">
        <v>0</v>
      </c>
      <c r="B3" s="619"/>
      <c r="C3" s="163"/>
      <c r="D3" s="175"/>
      <c r="E3" s="176"/>
      <c r="F3" s="176"/>
      <c r="G3" s="176"/>
      <c r="H3" s="176"/>
      <c r="I3" s="176"/>
      <c r="J3" s="176"/>
      <c r="K3" s="176"/>
      <c r="L3" s="176"/>
      <c r="M3" s="176"/>
      <c r="N3" s="176"/>
      <c r="O3" s="176"/>
      <c r="P3" s="176"/>
      <c r="Q3" s="81"/>
      <c r="R3" s="81"/>
      <c r="S3" s="81"/>
      <c r="T3" s="81"/>
    </row>
    <row r="4" spans="1:20" s="94" customFormat="1" ht="11.25" customHeight="1">
      <c r="A4" s="88"/>
      <c r="B4" s="88"/>
      <c r="C4" s="323"/>
      <c r="D4" s="324"/>
      <c r="E4" s="199"/>
      <c r="F4" s="199"/>
      <c r="G4" s="199"/>
      <c r="H4" s="199"/>
      <c r="I4" s="199"/>
      <c r="J4" s="199"/>
      <c r="K4" s="199"/>
      <c r="L4" s="199"/>
      <c r="M4" s="199"/>
      <c r="N4" s="199"/>
      <c r="O4" s="199"/>
      <c r="P4" s="199"/>
      <c r="Q4" s="93"/>
    </row>
    <row r="5" spans="1:20" ht="11.25" customHeight="1">
      <c r="A5" s="463"/>
      <c r="B5" s="1019" t="s">
        <v>290</v>
      </c>
      <c r="C5" s="1019"/>
      <c r="D5" s="1019"/>
      <c r="E5" s="1019"/>
      <c r="F5" s="1019"/>
      <c r="G5" s="1019"/>
      <c r="H5" s="462"/>
      <c r="I5" s="484"/>
      <c r="J5" s="485"/>
      <c r="K5" s="485"/>
      <c r="L5" s="485"/>
      <c r="M5" s="485"/>
      <c r="N5" s="485"/>
      <c r="O5" s="485"/>
      <c r="P5" s="175"/>
      <c r="Q5" s="87"/>
    </row>
    <row r="6" spans="1:20" ht="50.25" customHeight="1">
      <c r="A6" s="280"/>
      <c r="B6" s="253" t="s">
        <v>401</v>
      </c>
      <c r="C6" s="253" t="s">
        <v>250</v>
      </c>
      <c r="D6" s="253" t="s">
        <v>251</v>
      </c>
      <c r="E6" s="253" t="s">
        <v>252</v>
      </c>
      <c r="F6" s="253" t="s">
        <v>253</v>
      </c>
      <c r="G6" s="253" t="s">
        <v>238</v>
      </c>
      <c r="H6" s="469"/>
      <c r="I6" s="381"/>
      <c r="J6" s="381"/>
      <c r="K6" s="381"/>
      <c r="L6" s="381"/>
      <c r="M6" s="381"/>
      <c r="N6" s="381"/>
      <c r="O6" s="381"/>
      <c r="P6" s="381"/>
    </row>
    <row r="7" spans="1:20">
      <c r="B7" s="251"/>
      <c r="C7" s="251"/>
      <c r="D7" s="251"/>
      <c r="E7" s="251"/>
      <c r="F7" s="251"/>
      <c r="G7" s="251"/>
      <c r="H7" s="251"/>
      <c r="I7" s="251"/>
      <c r="J7" s="251"/>
      <c r="K7" s="251"/>
      <c r="L7" s="251"/>
      <c r="M7" s="251"/>
      <c r="N7" s="251"/>
      <c r="O7" s="251"/>
      <c r="P7" s="251"/>
    </row>
    <row r="8" spans="1:20" ht="12">
      <c r="A8" s="241" t="s">
        <v>159</v>
      </c>
      <c r="B8" s="660">
        <v>59</v>
      </c>
      <c r="C8" s="660">
        <v>77</v>
      </c>
      <c r="D8" s="660">
        <v>59</v>
      </c>
      <c r="E8" s="660">
        <v>47</v>
      </c>
      <c r="F8" s="660">
        <v>261</v>
      </c>
      <c r="G8" s="660">
        <v>503</v>
      </c>
      <c r="H8" s="415"/>
      <c r="I8" s="415"/>
      <c r="J8" s="415"/>
      <c r="K8" s="415"/>
      <c r="L8" s="415"/>
      <c r="M8" s="415"/>
      <c r="N8" s="415"/>
      <c r="O8" s="415"/>
      <c r="P8" s="213"/>
    </row>
    <row r="9" spans="1:20">
      <c r="A9" s="241"/>
      <c r="B9" s="661"/>
      <c r="C9" s="662"/>
      <c r="E9" s="87"/>
      <c r="F9" s="87"/>
      <c r="G9" s="87"/>
      <c r="H9" s="415"/>
      <c r="I9" s="415"/>
      <c r="J9" s="13"/>
      <c r="K9" s="13"/>
      <c r="L9" s="13"/>
      <c r="M9" s="13"/>
      <c r="N9" s="13"/>
      <c r="O9" s="13"/>
      <c r="P9" s="213"/>
    </row>
    <row r="10" spans="1:20" ht="12">
      <c r="A10" s="242" t="s">
        <v>147</v>
      </c>
      <c r="B10" s="663">
        <v>9496</v>
      </c>
      <c r="C10" s="663">
        <v>11501</v>
      </c>
      <c r="D10" s="663">
        <v>8769</v>
      </c>
      <c r="E10" s="663">
        <v>7153</v>
      </c>
      <c r="F10" s="663">
        <v>42527</v>
      </c>
      <c r="G10" s="663">
        <v>79446</v>
      </c>
      <c r="H10" s="483"/>
      <c r="I10" s="483"/>
      <c r="J10" s="415"/>
      <c r="K10" s="415"/>
      <c r="L10" s="415" t="s">
        <v>88</v>
      </c>
      <c r="M10" s="415"/>
      <c r="N10" s="415"/>
      <c r="O10" s="415"/>
      <c r="P10" s="246"/>
    </row>
    <row r="11" spans="1:20">
      <c r="A11" s="242"/>
      <c r="B11" s="661"/>
      <c r="C11" s="662"/>
      <c r="E11" s="87"/>
      <c r="F11" s="87"/>
      <c r="G11" s="87"/>
      <c r="H11" s="483"/>
      <c r="I11" s="483"/>
      <c r="J11" s="483"/>
      <c r="K11" s="483"/>
      <c r="L11" s="483"/>
      <c r="M11" s="483"/>
      <c r="N11" s="483"/>
      <c r="O11" s="483"/>
      <c r="P11" s="246"/>
    </row>
    <row r="12" spans="1:20">
      <c r="A12" s="243" t="s">
        <v>286</v>
      </c>
      <c r="B12" s="142">
        <v>95</v>
      </c>
      <c r="C12" s="142">
        <v>95.8</v>
      </c>
      <c r="D12" s="142">
        <v>95.4</v>
      </c>
      <c r="E12" s="142">
        <v>95.4</v>
      </c>
      <c r="F12" s="142">
        <v>95.7</v>
      </c>
      <c r="G12" s="142">
        <v>95.6</v>
      </c>
      <c r="H12" s="357"/>
      <c r="I12" s="357"/>
      <c r="J12" s="357"/>
      <c r="K12" s="357"/>
      <c r="L12" s="357"/>
      <c r="M12" s="357"/>
      <c r="N12" s="357"/>
      <c r="O12" s="357"/>
      <c r="P12" s="245"/>
    </row>
    <row r="13" spans="1:20">
      <c r="A13" s="243"/>
      <c r="H13" s="10"/>
      <c r="I13" s="10"/>
      <c r="J13" s="10"/>
      <c r="K13" s="10"/>
      <c r="L13" s="10"/>
      <c r="M13" s="10"/>
      <c r="N13" s="10"/>
      <c r="O13" s="10"/>
    </row>
    <row r="14" spans="1:20" ht="12">
      <c r="A14" s="239" t="s">
        <v>50</v>
      </c>
      <c r="B14" s="11"/>
      <c r="C14" s="11"/>
      <c r="D14" s="11"/>
      <c r="E14" s="11"/>
      <c r="F14" s="11"/>
      <c r="G14" s="11"/>
      <c r="H14" s="10"/>
      <c r="I14" s="10"/>
      <c r="J14" s="10"/>
      <c r="K14" s="10"/>
      <c r="L14" s="10"/>
      <c r="M14" s="10"/>
      <c r="N14" s="10"/>
      <c r="O14" s="10"/>
    </row>
    <row r="15" spans="1:20" ht="12">
      <c r="A15" s="249" t="s">
        <v>52</v>
      </c>
      <c r="B15" s="142">
        <v>53.6</v>
      </c>
      <c r="C15" s="142">
        <v>52.2</v>
      </c>
      <c r="D15" s="142">
        <v>50.9</v>
      </c>
      <c r="E15" s="142">
        <v>54.1</v>
      </c>
      <c r="F15" s="142">
        <v>55.9</v>
      </c>
      <c r="G15" s="142">
        <v>54.4</v>
      </c>
      <c r="H15" s="357"/>
      <c r="I15" s="357"/>
      <c r="J15" s="357"/>
      <c r="K15" s="357"/>
      <c r="L15" s="357"/>
      <c r="M15" s="357"/>
      <c r="N15" s="357"/>
      <c r="O15" s="357"/>
      <c r="P15" s="245"/>
    </row>
    <row r="16" spans="1:20" ht="12">
      <c r="A16" s="250" t="s">
        <v>262</v>
      </c>
      <c r="B16" s="142">
        <v>45.8</v>
      </c>
      <c r="C16" s="142">
        <v>43.8</v>
      </c>
      <c r="D16" s="142">
        <v>43</v>
      </c>
      <c r="E16" s="142">
        <v>45</v>
      </c>
      <c r="F16" s="142">
        <v>47.1</v>
      </c>
      <c r="G16" s="142">
        <v>45.8</v>
      </c>
      <c r="H16" s="357"/>
      <c r="I16" s="357"/>
      <c r="J16" s="357"/>
      <c r="K16" s="357"/>
      <c r="L16" s="357"/>
      <c r="M16" s="357"/>
      <c r="N16" s="357"/>
      <c r="O16" s="357"/>
      <c r="P16" s="245"/>
    </row>
    <row r="17" spans="1:16" ht="12">
      <c r="A17" s="249" t="s">
        <v>54</v>
      </c>
      <c r="B17" s="142">
        <v>92.2</v>
      </c>
      <c r="C17" s="142">
        <v>92.8</v>
      </c>
      <c r="D17" s="142">
        <v>92.1</v>
      </c>
      <c r="E17" s="142">
        <v>92.7</v>
      </c>
      <c r="F17" s="142">
        <v>93</v>
      </c>
      <c r="G17" s="142">
        <v>92.7</v>
      </c>
      <c r="H17" s="357"/>
      <c r="I17" s="357"/>
      <c r="J17" s="357"/>
      <c r="K17" s="357"/>
      <c r="L17" s="357"/>
      <c r="M17" s="357"/>
      <c r="N17" s="357"/>
      <c r="O17" s="357"/>
      <c r="P17" s="245"/>
    </row>
    <row r="18" spans="1:16" ht="12">
      <c r="A18" s="250" t="s">
        <v>263</v>
      </c>
      <c r="B18" s="142">
        <v>88.9</v>
      </c>
      <c r="C18" s="142">
        <v>88.8</v>
      </c>
      <c r="D18" s="142">
        <v>87.3</v>
      </c>
      <c r="E18" s="142">
        <v>89.6</v>
      </c>
      <c r="F18" s="142">
        <v>88.9</v>
      </c>
      <c r="G18" s="142">
        <v>88.8</v>
      </c>
      <c r="H18" s="357"/>
      <c r="I18" s="357"/>
      <c r="J18" s="357"/>
      <c r="K18" s="357"/>
      <c r="L18" s="357"/>
      <c r="M18" s="357"/>
      <c r="N18" s="357"/>
      <c r="O18" s="357"/>
      <c r="P18" s="245"/>
    </row>
    <row r="19" spans="1:16">
      <c r="A19" s="250"/>
      <c r="B19" s="87"/>
      <c r="C19" s="87"/>
      <c r="E19" s="87"/>
      <c r="F19" s="87"/>
      <c r="G19" s="87"/>
      <c r="H19" s="10"/>
      <c r="I19" s="10"/>
      <c r="J19" s="10"/>
      <c r="K19" s="10"/>
      <c r="L19" s="10"/>
      <c r="M19" s="10"/>
      <c r="N19" s="10"/>
      <c r="O19" s="10"/>
    </row>
    <row r="20" spans="1:16" ht="12">
      <c r="A20" s="238" t="s">
        <v>287</v>
      </c>
      <c r="B20" s="142">
        <v>99.1</v>
      </c>
      <c r="C20" s="142">
        <v>99.1</v>
      </c>
      <c r="D20" s="142">
        <v>99.2</v>
      </c>
      <c r="E20" s="142">
        <v>99.2</v>
      </c>
      <c r="F20" s="142">
        <v>99.2</v>
      </c>
      <c r="G20" s="142">
        <v>99.2</v>
      </c>
      <c r="H20" s="357"/>
      <c r="I20" s="357"/>
      <c r="J20" s="357"/>
      <c r="K20" s="357"/>
      <c r="L20" s="357"/>
      <c r="M20" s="357"/>
      <c r="N20" s="357"/>
      <c r="O20" s="357"/>
      <c r="P20" s="245"/>
    </row>
    <row r="21" spans="1:16">
      <c r="A21" s="238"/>
      <c r="B21" s="661"/>
      <c r="C21" s="662"/>
      <c r="E21" s="87"/>
      <c r="F21" s="87"/>
      <c r="G21" s="87"/>
      <c r="H21" s="10"/>
      <c r="I21" s="10"/>
      <c r="J21" s="10"/>
      <c r="K21" s="10"/>
      <c r="L21" s="10"/>
      <c r="M21" s="10"/>
      <c r="N21" s="10"/>
      <c r="O21" s="10"/>
    </row>
    <row r="22" spans="1:16" ht="12">
      <c r="A22" s="239" t="s">
        <v>50</v>
      </c>
      <c r="B22" s="661"/>
      <c r="C22" s="661"/>
      <c r="D22" s="661"/>
      <c r="E22" s="661"/>
      <c r="F22" s="661"/>
      <c r="G22" s="661"/>
      <c r="H22" s="357"/>
      <c r="I22" s="357"/>
      <c r="J22" s="10"/>
      <c r="K22" s="10"/>
      <c r="L22" s="10"/>
      <c r="M22" s="10"/>
      <c r="N22" s="10"/>
      <c r="O22" s="10"/>
      <c r="P22" s="245"/>
    </row>
    <row r="23" spans="1:16" ht="12">
      <c r="A23" s="249" t="s">
        <v>56</v>
      </c>
      <c r="B23" s="142">
        <v>87.4</v>
      </c>
      <c r="C23" s="142">
        <v>86.9</v>
      </c>
      <c r="D23" s="142">
        <v>86.9</v>
      </c>
      <c r="E23" s="142">
        <v>87.4</v>
      </c>
      <c r="F23" s="142">
        <v>89.9</v>
      </c>
      <c r="G23" s="142">
        <v>88.6</v>
      </c>
      <c r="H23" s="357"/>
      <c r="I23" s="357"/>
      <c r="J23" s="357"/>
      <c r="K23" s="357"/>
      <c r="L23" s="357"/>
      <c r="M23" s="357"/>
      <c r="N23" s="357"/>
      <c r="O23" s="357"/>
      <c r="P23" s="245"/>
    </row>
    <row r="24" spans="1:16" ht="12">
      <c r="A24" s="249" t="s">
        <v>288</v>
      </c>
      <c r="B24" s="142">
        <v>98.3</v>
      </c>
      <c r="C24" s="142">
        <v>98.5</v>
      </c>
      <c r="D24" s="142">
        <v>98.4</v>
      </c>
      <c r="E24" s="142">
        <v>98.7</v>
      </c>
      <c r="F24" s="142">
        <v>98.7</v>
      </c>
      <c r="G24" s="142">
        <v>98.6</v>
      </c>
      <c r="H24" s="357"/>
      <c r="I24" s="357"/>
      <c r="J24" s="357"/>
      <c r="K24" s="357" t="s">
        <v>88</v>
      </c>
      <c r="L24" s="357"/>
      <c r="M24" s="357"/>
      <c r="N24" s="357"/>
      <c r="O24" s="357"/>
      <c r="P24" s="245"/>
    </row>
    <row r="25" spans="1:16">
      <c r="A25" s="249"/>
      <c r="B25" s="87"/>
      <c r="C25" s="87"/>
      <c r="E25" s="87"/>
      <c r="F25" s="87"/>
      <c r="G25" s="87"/>
      <c r="H25" s="10"/>
      <c r="I25" s="10"/>
      <c r="J25" s="10"/>
      <c r="K25" s="10"/>
      <c r="L25" s="10"/>
      <c r="M25" s="10"/>
      <c r="N25" s="10"/>
      <c r="O25" s="10"/>
    </row>
    <row r="26" spans="1:16" ht="12">
      <c r="A26" s="240" t="s">
        <v>51</v>
      </c>
      <c r="B26" s="87"/>
      <c r="C26" s="87"/>
      <c r="E26" s="87"/>
      <c r="F26" s="87"/>
      <c r="G26" s="87"/>
      <c r="H26" s="357"/>
      <c r="I26" s="357"/>
      <c r="J26" s="10"/>
      <c r="K26" s="10"/>
      <c r="L26" s="10"/>
      <c r="M26" s="10"/>
      <c r="N26" s="10"/>
      <c r="O26" s="10"/>
      <c r="P26" s="245"/>
    </row>
    <row r="27" spans="1:16" ht="12">
      <c r="A27" s="147" t="s">
        <v>124</v>
      </c>
      <c r="B27" s="142">
        <v>27.4</v>
      </c>
      <c r="C27" s="142">
        <v>24.7</v>
      </c>
      <c r="D27" s="142">
        <v>24.5</v>
      </c>
      <c r="E27" s="142">
        <v>26.4</v>
      </c>
      <c r="F27" s="142">
        <v>29.7</v>
      </c>
      <c r="G27" s="142">
        <v>27.8</v>
      </c>
      <c r="H27" s="357"/>
      <c r="I27" s="357"/>
      <c r="J27" s="357"/>
      <c r="K27" s="357"/>
      <c r="L27" s="357"/>
      <c r="M27" s="357"/>
      <c r="N27" s="357"/>
      <c r="O27" s="357"/>
      <c r="P27" s="245"/>
    </row>
    <row r="28" spans="1:16" ht="12">
      <c r="A28" s="147" t="s">
        <v>125</v>
      </c>
      <c r="B28" s="142">
        <v>13.8</v>
      </c>
      <c r="C28" s="142">
        <v>11.7</v>
      </c>
      <c r="D28" s="142">
        <v>11.6</v>
      </c>
      <c r="E28" s="142">
        <v>12</v>
      </c>
      <c r="F28" s="142">
        <v>15</v>
      </c>
      <c r="G28" s="142">
        <v>13.7</v>
      </c>
      <c r="H28" s="357"/>
      <c r="I28" s="357"/>
      <c r="J28" s="357"/>
      <c r="K28" s="357"/>
      <c r="L28" s="357"/>
      <c r="M28" s="357"/>
      <c r="N28" s="357"/>
      <c r="O28" s="357"/>
      <c r="P28" s="245"/>
    </row>
    <row r="29" spans="1:16">
      <c r="A29" s="147"/>
      <c r="B29" s="661"/>
      <c r="C29" s="662"/>
      <c r="E29" s="87"/>
      <c r="F29" s="87"/>
      <c r="G29" s="87"/>
      <c r="H29" s="357"/>
      <c r="I29" s="357"/>
      <c r="J29" s="357"/>
      <c r="K29" s="357"/>
      <c r="L29" s="357"/>
      <c r="M29" s="357"/>
      <c r="N29" s="357"/>
      <c r="O29" s="357"/>
      <c r="P29" s="245"/>
    </row>
    <row r="30" spans="1:16" ht="26">
      <c r="A30" s="132" t="s">
        <v>430</v>
      </c>
      <c r="B30" s="660"/>
      <c r="C30" s="660"/>
      <c r="D30" s="660"/>
      <c r="E30" s="660"/>
      <c r="F30" s="660"/>
      <c r="G30" s="660"/>
      <c r="H30" s="415"/>
      <c r="I30" s="415"/>
      <c r="J30" s="415"/>
      <c r="K30" s="415"/>
      <c r="L30" s="415"/>
      <c r="M30" s="415"/>
      <c r="N30" s="415"/>
      <c r="O30" s="415"/>
      <c r="P30" s="213"/>
    </row>
    <row r="31" spans="1:16" ht="12">
      <c r="A31" s="132" t="s">
        <v>33</v>
      </c>
      <c r="B31" s="660"/>
      <c r="C31" s="660"/>
      <c r="D31" s="660"/>
      <c r="E31" s="660"/>
      <c r="F31" s="660"/>
      <c r="G31" s="660"/>
      <c r="H31" s="415"/>
      <c r="I31" s="415"/>
      <c r="J31" s="415"/>
      <c r="K31" s="415"/>
      <c r="L31" s="415"/>
      <c r="M31" s="415"/>
      <c r="N31" s="415"/>
      <c r="O31" s="415"/>
      <c r="P31" s="213"/>
    </row>
    <row r="32" spans="1:16" ht="12">
      <c r="A32" s="247" t="s">
        <v>31</v>
      </c>
      <c r="B32" s="663">
        <v>9109</v>
      </c>
      <c r="C32" s="663">
        <v>11017</v>
      </c>
      <c r="D32" s="663">
        <v>8321</v>
      </c>
      <c r="E32" s="663">
        <v>6894</v>
      </c>
      <c r="F32" s="663">
        <v>40667</v>
      </c>
      <c r="G32" s="663">
        <v>76008</v>
      </c>
      <c r="H32" s="483"/>
      <c r="I32" s="483"/>
      <c r="J32" s="415"/>
      <c r="K32" s="415"/>
      <c r="L32" s="415"/>
      <c r="M32" s="415"/>
      <c r="N32" s="415"/>
      <c r="O32" s="415"/>
      <c r="P32" s="246"/>
    </row>
    <row r="33" spans="1:16384" ht="12">
      <c r="A33" s="248" t="s">
        <v>32</v>
      </c>
      <c r="B33" s="142">
        <v>65.099999999999994</v>
      </c>
      <c r="C33" s="142">
        <v>63.3</v>
      </c>
      <c r="D33" s="142">
        <v>65.3</v>
      </c>
      <c r="E33" s="142">
        <v>64.400000000000006</v>
      </c>
      <c r="F33" s="142">
        <v>67.400000000000006</v>
      </c>
      <c r="G33" s="142">
        <v>66</v>
      </c>
      <c r="H33" s="357"/>
      <c r="I33" s="357"/>
      <c r="J33" s="415"/>
      <c r="K33" s="415"/>
      <c r="L33" s="415"/>
      <c r="M33" s="415"/>
      <c r="N33" s="415"/>
      <c r="O33" s="415"/>
      <c r="P33" s="245"/>
    </row>
    <row r="34" spans="1:16384">
      <c r="A34" s="248"/>
      <c r="B34" s="660"/>
      <c r="C34" s="660"/>
      <c r="D34" s="660"/>
      <c r="E34" s="660"/>
      <c r="F34" s="660"/>
      <c r="G34" s="660"/>
      <c r="H34" s="357"/>
      <c r="I34" s="357"/>
      <c r="J34" s="10"/>
      <c r="K34" s="10"/>
      <c r="L34" s="10"/>
      <c r="M34" s="10"/>
      <c r="N34" s="10"/>
      <c r="O34" s="10"/>
      <c r="P34" s="245"/>
    </row>
    <row r="35" spans="1:16384" ht="14">
      <c r="A35" s="244" t="s">
        <v>431</v>
      </c>
      <c r="B35" s="661"/>
      <c r="C35" s="662"/>
      <c r="E35" s="87"/>
      <c r="F35" s="87"/>
      <c r="G35" s="87"/>
      <c r="H35" s="415"/>
      <c r="I35" s="415"/>
      <c r="J35" s="415"/>
      <c r="K35" s="415"/>
      <c r="L35" s="415"/>
      <c r="M35" s="415"/>
      <c r="N35" s="415"/>
      <c r="O35" s="415"/>
      <c r="P35" s="213"/>
    </row>
    <row r="36" spans="1:16384" ht="12">
      <c r="A36" s="247" t="s">
        <v>31</v>
      </c>
      <c r="B36" s="663">
        <v>9138</v>
      </c>
      <c r="C36" s="663">
        <v>11085</v>
      </c>
      <c r="D36" s="663">
        <v>8359</v>
      </c>
      <c r="E36" s="663">
        <v>6926</v>
      </c>
      <c r="F36" s="663">
        <v>40883</v>
      </c>
      <c r="G36" s="663">
        <v>76391</v>
      </c>
      <c r="H36" s="483"/>
      <c r="I36" s="483"/>
      <c r="J36" s="415"/>
      <c r="K36" s="415"/>
      <c r="L36" s="415"/>
      <c r="M36" s="415"/>
      <c r="N36" s="415"/>
      <c r="O36" s="415"/>
      <c r="P36" s="246"/>
    </row>
    <row r="37" spans="1:16384" ht="12">
      <c r="A37" s="248" t="s">
        <v>32</v>
      </c>
      <c r="B37" s="142">
        <v>57.3</v>
      </c>
      <c r="C37" s="142">
        <v>57.2</v>
      </c>
      <c r="D37" s="142">
        <v>55.9</v>
      </c>
      <c r="E37" s="142">
        <v>57.1</v>
      </c>
      <c r="F37" s="142">
        <v>60.9</v>
      </c>
      <c r="G37" s="142">
        <v>59</v>
      </c>
      <c r="H37" s="357"/>
      <c r="I37" s="357"/>
      <c r="J37" s="415"/>
      <c r="K37" s="415"/>
      <c r="L37" s="415"/>
      <c r="M37" s="415"/>
      <c r="N37" s="415"/>
      <c r="O37" s="415"/>
      <c r="P37" s="245"/>
    </row>
    <row r="38" spans="1:16384">
      <c r="A38" s="248"/>
      <c r="B38" s="213"/>
      <c r="C38" s="213"/>
      <c r="D38" s="213"/>
      <c r="E38" s="213"/>
      <c r="F38" s="213"/>
      <c r="G38" s="383"/>
      <c r="H38" s="383"/>
      <c r="I38" s="486"/>
      <c r="J38" s="486"/>
      <c r="K38" s="486"/>
      <c r="L38" s="486"/>
      <c r="M38" s="486"/>
      <c r="N38" s="486"/>
      <c r="O38" s="486"/>
      <c r="P38" s="213"/>
    </row>
    <row r="39" spans="1:16384">
      <c r="A39" s="196"/>
      <c r="B39" s="325"/>
      <c r="C39" s="325"/>
      <c r="D39" s="325"/>
      <c r="E39" s="325"/>
      <c r="F39" s="325"/>
      <c r="H39" s="466" t="s">
        <v>614</v>
      </c>
      <c r="I39" s="382"/>
      <c r="J39" s="382"/>
      <c r="K39" s="382"/>
      <c r="L39" s="382"/>
      <c r="M39" s="382"/>
      <c r="N39" s="382"/>
      <c r="O39" s="145"/>
      <c r="P39" s="382"/>
    </row>
    <row r="40" spans="1:16384" ht="15" customHeight="1">
      <c r="A40" s="942" t="s">
        <v>319</v>
      </c>
      <c r="B40" s="942"/>
      <c r="C40" s="942"/>
      <c r="D40" s="942"/>
      <c r="E40" s="942"/>
      <c r="F40" s="942"/>
      <c r="G40" s="972"/>
      <c r="H40" s="972"/>
      <c r="I40" s="730"/>
      <c r="J40" s="730"/>
      <c r="K40" s="730"/>
      <c r="L40" s="730"/>
      <c r="M40" s="730"/>
      <c r="N40" s="730"/>
      <c r="O40" s="730"/>
      <c r="P40" s="730"/>
    </row>
    <row r="41" spans="1:16384" ht="15" customHeight="1">
      <c r="A41" s="989" t="s">
        <v>259</v>
      </c>
      <c r="B41" s="989"/>
      <c r="C41" s="989"/>
      <c r="D41" s="989"/>
      <c r="E41" s="989"/>
      <c r="F41" s="989"/>
      <c r="G41" s="989"/>
      <c r="H41" s="989"/>
      <c r="I41" s="1020"/>
      <c r="J41" s="1020"/>
      <c r="K41" s="1020"/>
      <c r="L41" s="1020"/>
      <c r="M41" s="1020"/>
      <c r="N41" s="1020"/>
      <c r="O41" s="1020"/>
      <c r="P41" s="1020"/>
      <c r="Q41" s="1016"/>
      <c r="R41" s="1016"/>
      <c r="S41" s="1016"/>
      <c r="T41" s="1016"/>
      <c r="U41" s="1016"/>
      <c r="V41" s="1016"/>
      <c r="W41" s="1016"/>
      <c r="X41" s="1016"/>
      <c r="Y41" s="1016"/>
      <c r="Z41" s="1016"/>
      <c r="AA41" s="1016"/>
      <c r="AB41" s="1016"/>
      <c r="AC41" s="1016"/>
      <c r="AD41" s="1016"/>
      <c r="AE41" s="1016"/>
      <c r="AF41" s="1016"/>
      <c r="AG41" s="1016"/>
      <c r="AH41" s="1016"/>
      <c r="AI41" s="1016"/>
      <c r="AJ41" s="1016"/>
      <c r="AK41" s="1016"/>
      <c r="AL41" s="1016"/>
      <c r="AM41" s="1016"/>
      <c r="AN41" s="1016"/>
      <c r="AO41" s="1016"/>
      <c r="AP41" s="1016"/>
      <c r="AQ41" s="1016"/>
      <c r="AR41" s="1016"/>
      <c r="AS41" s="1016"/>
      <c r="AT41" s="1016"/>
      <c r="AU41" s="1016"/>
      <c r="AV41" s="1016"/>
      <c r="AW41" s="1016"/>
      <c r="AX41" s="1016"/>
      <c r="AY41" s="1016"/>
      <c r="AZ41" s="1016"/>
      <c r="BA41" s="1016"/>
      <c r="BB41" s="1016"/>
      <c r="BC41" s="1016"/>
      <c r="BD41" s="1016"/>
      <c r="BE41" s="1016"/>
      <c r="BF41" s="1016"/>
      <c r="BG41" s="1016"/>
      <c r="BH41" s="1016"/>
      <c r="BI41" s="1016"/>
      <c r="BJ41" s="1016"/>
      <c r="BK41" s="1016"/>
      <c r="BL41" s="1016"/>
      <c r="BM41" s="1016"/>
      <c r="BN41" s="1016"/>
      <c r="BO41" s="1016"/>
      <c r="BP41" s="1016"/>
      <c r="BQ41" s="1016"/>
      <c r="BR41" s="1016"/>
      <c r="BS41" s="1016"/>
      <c r="BT41" s="1016"/>
      <c r="BU41" s="1016"/>
      <c r="BV41" s="1016"/>
      <c r="BW41" s="1016"/>
      <c r="BX41" s="1016"/>
      <c r="BY41" s="1016"/>
      <c r="BZ41" s="1016"/>
      <c r="CA41" s="1016"/>
      <c r="CB41" s="1016"/>
      <c r="CC41" s="1016"/>
      <c r="CD41" s="1016"/>
      <c r="CE41" s="1016"/>
      <c r="CF41" s="1016"/>
      <c r="CG41" s="1016"/>
      <c r="CH41" s="1016"/>
      <c r="CI41" s="1016"/>
      <c r="CJ41" s="1016"/>
      <c r="CK41" s="1016"/>
      <c r="CL41" s="1016"/>
      <c r="CM41" s="1016"/>
      <c r="CN41" s="1016"/>
      <c r="CO41" s="1016"/>
      <c r="CP41" s="1016"/>
      <c r="CQ41" s="1016"/>
      <c r="CR41" s="1016"/>
      <c r="CS41" s="1016"/>
      <c r="CT41" s="1016"/>
      <c r="CU41" s="1016"/>
      <c r="CV41" s="1016"/>
      <c r="CW41" s="1016"/>
      <c r="CX41" s="1016"/>
      <c r="CY41" s="1016"/>
      <c r="CZ41" s="1016"/>
      <c r="DA41" s="1016"/>
      <c r="DB41" s="1016"/>
      <c r="DC41" s="1016"/>
      <c r="DD41" s="1016"/>
      <c r="DE41" s="1016"/>
      <c r="DF41" s="1016"/>
      <c r="DG41" s="1016"/>
      <c r="DH41" s="1016"/>
      <c r="DI41" s="1016"/>
      <c r="DJ41" s="1016"/>
      <c r="DK41" s="1016"/>
      <c r="DL41" s="1016"/>
      <c r="DM41" s="1016"/>
      <c r="DN41" s="1016"/>
      <c r="DO41" s="1016"/>
      <c r="DP41" s="1016"/>
      <c r="DQ41" s="1016"/>
      <c r="DR41" s="1016"/>
      <c r="DS41" s="1016"/>
      <c r="DT41" s="1016"/>
      <c r="DU41" s="1016"/>
      <c r="DV41" s="1016"/>
      <c r="DW41" s="1016"/>
      <c r="DX41" s="1016"/>
      <c r="DY41" s="1016"/>
      <c r="DZ41" s="1016"/>
      <c r="EA41" s="1016"/>
      <c r="EB41" s="1016"/>
      <c r="EC41" s="1016"/>
      <c r="ED41" s="1016"/>
      <c r="EE41" s="1016"/>
      <c r="EF41" s="1016"/>
      <c r="EG41" s="1016"/>
      <c r="EH41" s="1016"/>
      <c r="EI41" s="1016"/>
      <c r="EJ41" s="1016"/>
      <c r="EK41" s="1016"/>
      <c r="EL41" s="1016"/>
      <c r="EM41" s="1016"/>
      <c r="EN41" s="1016"/>
      <c r="EO41" s="1016"/>
      <c r="EP41" s="1016"/>
      <c r="EQ41" s="1016"/>
      <c r="ER41" s="1016"/>
      <c r="ES41" s="1016"/>
      <c r="ET41" s="1016"/>
      <c r="EU41" s="1016"/>
      <c r="EV41" s="1016"/>
      <c r="EW41" s="1016"/>
      <c r="EX41" s="1016"/>
      <c r="EY41" s="1016"/>
      <c r="EZ41" s="1016"/>
      <c r="FA41" s="1016"/>
      <c r="FB41" s="1016"/>
      <c r="FC41" s="1016"/>
      <c r="FD41" s="1016"/>
      <c r="FE41" s="1016"/>
      <c r="FF41" s="1016"/>
      <c r="FG41" s="1016"/>
      <c r="FH41" s="1016"/>
      <c r="FI41" s="1016"/>
      <c r="FJ41" s="1016"/>
      <c r="FK41" s="1016"/>
      <c r="FL41" s="1016"/>
      <c r="FM41" s="1016"/>
      <c r="FN41" s="1016"/>
      <c r="FO41" s="1016"/>
      <c r="FP41" s="1016"/>
      <c r="FQ41" s="1016"/>
      <c r="FR41" s="1016"/>
      <c r="FS41" s="1016"/>
      <c r="FT41" s="1016"/>
      <c r="FU41" s="1016"/>
      <c r="FV41" s="1016"/>
      <c r="FW41" s="1016"/>
      <c r="FX41" s="1016"/>
      <c r="FY41" s="1016"/>
      <c r="FZ41" s="1016"/>
      <c r="GA41" s="1016"/>
      <c r="GB41" s="1016"/>
      <c r="GC41" s="1016"/>
      <c r="GD41" s="1016"/>
      <c r="GE41" s="1016"/>
      <c r="GF41" s="1016"/>
      <c r="GG41" s="1016"/>
      <c r="GH41" s="1016"/>
      <c r="GI41" s="1016"/>
      <c r="GJ41" s="1016"/>
      <c r="GK41" s="1016"/>
      <c r="GL41" s="1016"/>
      <c r="GM41" s="1016"/>
      <c r="GN41" s="1016"/>
      <c r="GO41" s="1016"/>
      <c r="GP41" s="1016"/>
      <c r="GQ41" s="1016"/>
      <c r="GR41" s="1016"/>
      <c r="GS41" s="1016"/>
      <c r="GT41" s="1016"/>
      <c r="GU41" s="1016"/>
      <c r="GV41" s="1016"/>
      <c r="GW41" s="1016"/>
      <c r="GX41" s="1016"/>
      <c r="GY41" s="1016"/>
      <c r="GZ41" s="1016"/>
      <c r="HA41" s="1016"/>
      <c r="HB41" s="1016"/>
      <c r="HC41" s="1016"/>
      <c r="HD41" s="1016"/>
      <c r="HE41" s="1016"/>
      <c r="HF41" s="1016"/>
      <c r="HG41" s="1016"/>
      <c r="HH41" s="1016"/>
      <c r="HI41" s="1016"/>
      <c r="HJ41" s="1016"/>
      <c r="HK41" s="1016"/>
      <c r="HL41" s="1016"/>
      <c r="HM41" s="1016"/>
      <c r="HN41" s="1016"/>
      <c r="HO41" s="1016"/>
      <c r="HP41" s="1016"/>
      <c r="HQ41" s="1016"/>
      <c r="HR41" s="1016"/>
      <c r="HS41" s="1016"/>
      <c r="HT41" s="1016"/>
      <c r="HU41" s="1016"/>
      <c r="HV41" s="1016"/>
      <c r="HW41" s="1016"/>
      <c r="HX41" s="1016"/>
      <c r="HY41" s="1016"/>
      <c r="HZ41" s="1016"/>
      <c r="IA41" s="1016"/>
      <c r="IB41" s="1016"/>
      <c r="IC41" s="1016"/>
      <c r="ID41" s="1016"/>
      <c r="IE41" s="1016"/>
      <c r="IF41" s="1016"/>
      <c r="IG41" s="1016"/>
      <c r="IH41" s="1016"/>
      <c r="II41" s="1016"/>
      <c r="IJ41" s="1016"/>
      <c r="IK41" s="1016"/>
      <c r="IL41" s="1016"/>
      <c r="IM41" s="1016"/>
      <c r="IN41" s="1016"/>
      <c r="IO41" s="1016"/>
      <c r="IP41" s="1016"/>
      <c r="IQ41" s="1016"/>
      <c r="IR41" s="1016"/>
      <c r="IS41" s="1016"/>
      <c r="IT41" s="1016"/>
      <c r="IU41" s="1016"/>
      <c r="IV41" s="1016"/>
      <c r="IW41" s="1016"/>
      <c r="IX41" s="1016"/>
      <c r="IY41" s="1016"/>
      <c r="IZ41" s="1016"/>
      <c r="JA41" s="1016"/>
      <c r="JB41" s="1016"/>
      <c r="JC41" s="1016"/>
      <c r="JD41" s="1016"/>
      <c r="JE41" s="1016"/>
      <c r="JF41" s="1016"/>
      <c r="JG41" s="1016"/>
      <c r="JH41" s="1016"/>
      <c r="JI41" s="1016"/>
      <c r="JJ41" s="1016"/>
      <c r="JK41" s="1016"/>
      <c r="JL41" s="1016"/>
      <c r="JM41" s="1016"/>
      <c r="JN41" s="1016"/>
      <c r="JO41" s="1016"/>
      <c r="JP41" s="1016"/>
      <c r="JQ41" s="1016"/>
      <c r="JR41" s="1016"/>
      <c r="JS41" s="1016"/>
      <c r="JT41" s="1016"/>
      <c r="JU41" s="1016"/>
      <c r="JV41" s="1016"/>
      <c r="JW41" s="1016"/>
      <c r="JX41" s="1016"/>
      <c r="JY41" s="1016"/>
      <c r="JZ41" s="1016"/>
      <c r="KA41" s="1016"/>
      <c r="KB41" s="1016"/>
      <c r="KC41" s="1016"/>
      <c r="KD41" s="1016"/>
      <c r="KE41" s="1016"/>
      <c r="KF41" s="1016"/>
      <c r="KG41" s="1016"/>
      <c r="KH41" s="1016"/>
      <c r="KI41" s="1016"/>
      <c r="KJ41" s="1016"/>
      <c r="KK41" s="1016"/>
      <c r="KL41" s="1016"/>
      <c r="KM41" s="1016"/>
      <c r="KN41" s="1016"/>
      <c r="KO41" s="1016"/>
      <c r="KP41" s="1016"/>
      <c r="KQ41" s="1016"/>
      <c r="KR41" s="1016"/>
      <c r="KS41" s="1016"/>
      <c r="KT41" s="1016"/>
      <c r="KU41" s="1016"/>
      <c r="KV41" s="1016"/>
      <c r="KW41" s="1016"/>
      <c r="KX41" s="1016"/>
      <c r="KY41" s="1016"/>
      <c r="KZ41" s="1016"/>
      <c r="LA41" s="1016"/>
      <c r="LB41" s="1016"/>
      <c r="LC41" s="1016"/>
      <c r="LD41" s="1016"/>
      <c r="LE41" s="1016"/>
      <c r="LF41" s="1016"/>
      <c r="LG41" s="1016"/>
      <c r="LH41" s="1016"/>
      <c r="LI41" s="1016"/>
      <c r="LJ41" s="1016"/>
      <c r="LK41" s="1016"/>
      <c r="LL41" s="1016"/>
      <c r="LM41" s="1016"/>
      <c r="LN41" s="1016"/>
      <c r="LO41" s="1016"/>
      <c r="LP41" s="1016"/>
      <c r="LQ41" s="1016"/>
      <c r="LR41" s="1016"/>
      <c r="LS41" s="1016"/>
      <c r="LT41" s="1016"/>
      <c r="LU41" s="1016"/>
      <c r="LV41" s="1016"/>
      <c r="LW41" s="1016"/>
      <c r="LX41" s="1016"/>
      <c r="LY41" s="1016"/>
      <c r="LZ41" s="1016"/>
      <c r="MA41" s="1016"/>
      <c r="MB41" s="1016"/>
      <c r="MC41" s="1016"/>
      <c r="MD41" s="1016"/>
      <c r="ME41" s="1016"/>
      <c r="MF41" s="1016"/>
      <c r="MG41" s="1016"/>
      <c r="MH41" s="1016"/>
      <c r="MI41" s="1016"/>
      <c r="MJ41" s="1016"/>
      <c r="MK41" s="1016"/>
      <c r="ML41" s="1016"/>
      <c r="MM41" s="1016"/>
      <c r="MN41" s="1016"/>
      <c r="MO41" s="1016"/>
      <c r="MP41" s="1016"/>
      <c r="MQ41" s="1016"/>
      <c r="MR41" s="1016"/>
      <c r="MS41" s="1016"/>
      <c r="MT41" s="1016"/>
      <c r="MU41" s="1016"/>
      <c r="MV41" s="1016"/>
      <c r="MW41" s="1016"/>
      <c r="MX41" s="1016"/>
      <c r="MY41" s="1016"/>
      <c r="MZ41" s="1016"/>
      <c r="NA41" s="1016"/>
      <c r="NB41" s="1016"/>
      <c r="NC41" s="1016"/>
      <c r="ND41" s="1016"/>
      <c r="NE41" s="1016"/>
      <c r="NF41" s="1016"/>
      <c r="NG41" s="1016"/>
      <c r="NH41" s="1016"/>
      <c r="NI41" s="1016"/>
      <c r="NJ41" s="1016"/>
      <c r="NK41" s="1016"/>
      <c r="NL41" s="1016"/>
      <c r="NM41" s="1016"/>
      <c r="NN41" s="1016"/>
      <c r="NO41" s="1016"/>
      <c r="NP41" s="1016"/>
      <c r="NQ41" s="1016"/>
      <c r="NR41" s="1016"/>
      <c r="NS41" s="1016"/>
      <c r="NT41" s="1016"/>
      <c r="NU41" s="1016"/>
      <c r="NV41" s="1016"/>
      <c r="NW41" s="1016"/>
      <c r="NX41" s="1016"/>
      <c r="NY41" s="1016"/>
      <c r="NZ41" s="1016"/>
      <c r="OA41" s="1016"/>
      <c r="OB41" s="1016"/>
      <c r="OC41" s="1016"/>
      <c r="OD41" s="1016"/>
      <c r="OE41" s="1016"/>
      <c r="OF41" s="1016"/>
      <c r="OG41" s="1016"/>
      <c r="OH41" s="1016"/>
      <c r="OI41" s="1016"/>
      <c r="OJ41" s="1016"/>
      <c r="OK41" s="1016"/>
      <c r="OL41" s="1016"/>
      <c r="OM41" s="1016"/>
      <c r="ON41" s="1016"/>
      <c r="OO41" s="1016"/>
      <c r="OP41" s="1016"/>
      <c r="OQ41" s="1016"/>
      <c r="OR41" s="1016"/>
      <c r="OS41" s="1016"/>
      <c r="OT41" s="1016"/>
      <c r="OU41" s="1016"/>
      <c r="OV41" s="1016"/>
      <c r="OW41" s="1016"/>
      <c r="OX41" s="1016"/>
      <c r="OY41" s="1016"/>
      <c r="OZ41" s="1016"/>
      <c r="PA41" s="1016"/>
      <c r="PB41" s="1016"/>
      <c r="PC41" s="1016"/>
      <c r="PD41" s="1016"/>
      <c r="PE41" s="1016"/>
      <c r="PF41" s="1016"/>
      <c r="PG41" s="1016"/>
      <c r="PH41" s="1016"/>
      <c r="PI41" s="1016"/>
      <c r="PJ41" s="1016"/>
      <c r="PK41" s="1016"/>
      <c r="PL41" s="1016"/>
      <c r="PM41" s="1016"/>
      <c r="PN41" s="1016"/>
      <c r="PO41" s="1016"/>
      <c r="PP41" s="1016"/>
      <c r="PQ41" s="1016"/>
      <c r="PR41" s="1016"/>
      <c r="PS41" s="1016"/>
      <c r="PT41" s="1016"/>
      <c r="PU41" s="1016"/>
      <c r="PV41" s="1016"/>
      <c r="PW41" s="1016"/>
      <c r="PX41" s="1016"/>
      <c r="PY41" s="1016"/>
      <c r="PZ41" s="1016"/>
      <c r="QA41" s="1016"/>
      <c r="QB41" s="1016"/>
      <c r="QC41" s="1016"/>
      <c r="QD41" s="1016"/>
      <c r="QE41" s="1016"/>
      <c r="QF41" s="1016"/>
      <c r="QG41" s="1016"/>
      <c r="QH41" s="1016"/>
      <c r="QI41" s="1016"/>
      <c r="QJ41" s="1016"/>
      <c r="QK41" s="1016"/>
      <c r="QL41" s="1016"/>
      <c r="QM41" s="1016"/>
      <c r="QN41" s="1016"/>
      <c r="QO41" s="1016"/>
      <c r="QP41" s="1016"/>
      <c r="QQ41" s="1016"/>
      <c r="QR41" s="1016"/>
      <c r="QS41" s="1016"/>
      <c r="QT41" s="1016"/>
      <c r="QU41" s="1016"/>
      <c r="QV41" s="1016"/>
      <c r="QW41" s="1016"/>
      <c r="QX41" s="1016"/>
      <c r="QY41" s="1016"/>
      <c r="QZ41" s="1016"/>
      <c r="RA41" s="1016"/>
      <c r="RB41" s="1016"/>
      <c r="RC41" s="1016"/>
      <c r="RD41" s="1016"/>
      <c r="RE41" s="1016"/>
      <c r="RF41" s="1016"/>
      <c r="RG41" s="1016"/>
      <c r="RH41" s="1016"/>
      <c r="RI41" s="1016"/>
      <c r="RJ41" s="1016"/>
      <c r="RK41" s="1016"/>
      <c r="RL41" s="1016"/>
      <c r="RM41" s="1016"/>
      <c r="RN41" s="1016"/>
      <c r="RO41" s="1016"/>
      <c r="RP41" s="1016"/>
      <c r="RQ41" s="1016"/>
      <c r="RR41" s="1016"/>
      <c r="RS41" s="1016"/>
      <c r="RT41" s="1016"/>
      <c r="RU41" s="1016"/>
      <c r="RV41" s="1016"/>
      <c r="RW41" s="1016"/>
      <c r="RX41" s="1016"/>
      <c r="RY41" s="1016"/>
      <c r="RZ41" s="1016"/>
      <c r="SA41" s="1016"/>
      <c r="SB41" s="1016"/>
      <c r="SC41" s="1016"/>
      <c r="SD41" s="1016"/>
      <c r="SE41" s="1016"/>
      <c r="SF41" s="1016"/>
      <c r="SG41" s="1016"/>
      <c r="SH41" s="1016"/>
      <c r="SI41" s="1016"/>
      <c r="SJ41" s="1016"/>
      <c r="SK41" s="1016"/>
      <c r="SL41" s="1016"/>
      <c r="SM41" s="1016"/>
      <c r="SN41" s="1016"/>
      <c r="SO41" s="1016"/>
      <c r="SP41" s="1016"/>
      <c r="SQ41" s="1016"/>
      <c r="SR41" s="1016"/>
      <c r="SS41" s="1016"/>
      <c r="ST41" s="1016"/>
      <c r="SU41" s="1016"/>
      <c r="SV41" s="1016"/>
      <c r="SW41" s="1016"/>
      <c r="SX41" s="1016"/>
      <c r="SY41" s="1016"/>
      <c r="SZ41" s="1016"/>
      <c r="TA41" s="1016"/>
      <c r="TB41" s="1016"/>
      <c r="TC41" s="1016"/>
      <c r="TD41" s="1016"/>
      <c r="TE41" s="1016"/>
      <c r="TF41" s="1016"/>
      <c r="TG41" s="1016"/>
      <c r="TH41" s="1016"/>
      <c r="TI41" s="1016"/>
      <c r="TJ41" s="1016"/>
      <c r="TK41" s="1016"/>
      <c r="TL41" s="1016"/>
      <c r="TM41" s="1016"/>
      <c r="TN41" s="1016"/>
      <c r="TO41" s="1016"/>
      <c r="TP41" s="1016"/>
      <c r="TQ41" s="1016"/>
      <c r="TR41" s="1016"/>
      <c r="TS41" s="1016"/>
      <c r="TT41" s="1016"/>
      <c r="TU41" s="1016"/>
      <c r="TV41" s="1016"/>
      <c r="TW41" s="1016"/>
      <c r="TX41" s="1016"/>
      <c r="TY41" s="1016"/>
      <c r="TZ41" s="1016"/>
      <c r="UA41" s="1016"/>
      <c r="UB41" s="1016"/>
      <c r="UC41" s="1016"/>
      <c r="UD41" s="1016"/>
      <c r="UE41" s="1016"/>
      <c r="UF41" s="1016"/>
      <c r="UG41" s="1016"/>
      <c r="UH41" s="1016"/>
      <c r="UI41" s="1016"/>
      <c r="UJ41" s="1016"/>
      <c r="UK41" s="1016"/>
      <c r="UL41" s="1016"/>
      <c r="UM41" s="1016"/>
      <c r="UN41" s="1016"/>
      <c r="UO41" s="1016"/>
      <c r="UP41" s="1016"/>
      <c r="UQ41" s="1016"/>
      <c r="UR41" s="1016"/>
      <c r="US41" s="1016"/>
      <c r="UT41" s="1016"/>
      <c r="UU41" s="1016"/>
      <c r="UV41" s="1016"/>
      <c r="UW41" s="1016"/>
      <c r="UX41" s="1016"/>
      <c r="UY41" s="1016"/>
      <c r="UZ41" s="1016"/>
      <c r="VA41" s="1016"/>
      <c r="VB41" s="1016"/>
      <c r="VC41" s="1016"/>
      <c r="VD41" s="1016"/>
      <c r="VE41" s="1016"/>
      <c r="VF41" s="1016"/>
      <c r="VG41" s="1016"/>
      <c r="VH41" s="1016"/>
      <c r="VI41" s="1016"/>
      <c r="VJ41" s="1016"/>
      <c r="VK41" s="1016"/>
      <c r="VL41" s="1016"/>
      <c r="VM41" s="1016"/>
      <c r="VN41" s="1016"/>
      <c r="VO41" s="1016"/>
      <c r="VP41" s="1016"/>
      <c r="VQ41" s="1016"/>
      <c r="VR41" s="1016"/>
      <c r="VS41" s="1016"/>
      <c r="VT41" s="1016"/>
      <c r="VU41" s="1016"/>
      <c r="VV41" s="1016"/>
      <c r="VW41" s="1016"/>
      <c r="VX41" s="1016"/>
      <c r="VY41" s="1016"/>
      <c r="VZ41" s="1016"/>
      <c r="WA41" s="1016"/>
      <c r="WB41" s="1016"/>
      <c r="WC41" s="1016"/>
      <c r="WD41" s="1016"/>
      <c r="WE41" s="1016"/>
      <c r="WF41" s="1016"/>
      <c r="WG41" s="1016"/>
      <c r="WH41" s="1016"/>
      <c r="WI41" s="1016"/>
      <c r="WJ41" s="1016"/>
      <c r="WK41" s="1016"/>
      <c r="WL41" s="1016"/>
      <c r="WM41" s="1016"/>
      <c r="WN41" s="1016"/>
      <c r="WO41" s="1016"/>
      <c r="WP41" s="1016"/>
      <c r="WQ41" s="1016"/>
      <c r="WR41" s="1016"/>
      <c r="WS41" s="1016"/>
      <c r="WT41" s="1016"/>
      <c r="WU41" s="1016"/>
      <c r="WV41" s="1016"/>
      <c r="WW41" s="1016"/>
      <c r="WX41" s="1016"/>
      <c r="WY41" s="1016"/>
      <c r="WZ41" s="1016"/>
      <c r="XA41" s="1016"/>
      <c r="XB41" s="1016"/>
      <c r="XC41" s="1016"/>
      <c r="XD41" s="1016"/>
      <c r="XE41" s="1016"/>
      <c r="XF41" s="1016"/>
      <c r="XG41" s="1016"/>
      <c r="XH41" s="1016"/>
      <c r="XI41" s="1016"/>
      <c r="XJ41" s="1016"/>
      <c r="XK41" s="1016"/>
      <c r="XL41" s="1016"/>
      <c r="XM41" s="1016"/>
      <c r="XN41" s="1016"/>
      <c r="XO41" s="1016"/>
      <c r="XP41" s="1016"/>
      <c r="XQ41" s="1016"/>
      <c r="XR41" s="1016"/>
      <c r="XS41" s="1016"/>
      <c r="XT41" s="1016"/>
      <c r="XU41" s="1016"/>
      <c r="XV41" s="1016"/>
      <c r="XW41" s="1016"/>
      <c r="XX41" s="1016"/>
      <c r="XY41" s="1016"/>
      <c r="XZ41" s="1016"/>
      <c r="YA41" s="1016"/>
      <c r="YB41" s="1016"/>
      <c r="YC41" s="1016"/>
      <c r="YD41" s="1016"/>
      <c r="YE41" s="1016"/>
      <c r="YF41" s="1016"/>
      <c r="YG41" s="1016"/>
      <c r="YH41" s="1016"/>
      <c r="YI41" s="1016"/>
      <c r="YJ41" s="1016"/>
      <c r="YK41" s="1016"/>
      <c r="YL41" s="1016"/>
      <c r="YM41" s="1016"/>
      <c r="YN41" s="1016"/>
      <c r="YO41" s="1016"/>
      <c r="YP41" s="1016"/>
      <c r="YQ41" s="1016"/>
      <c r="YR41" s="1016"/>
      <c r="YS41" s="1016"/>
      <c r="YT41" s="1016"/>
      <c r="YU41" s="1016"/>
      <c r="YV41" s="1016"/>
      <c r="YW41" s="1016"/>
      <c r="YX41" s="1016"/>
      <c r="YY41" s="1016"/>
      <c r="YZ41" s="1016"/>
      <c r="ZA41" s="1016"/>
      <c r="ZB41" s="1016"/>
      <c r="ZC41" s="1016"/>
      <c r="ZD41" s="1016"/>
      <c r="ZE41" s="1016"/>
      <c r="ZF41" s="1016"/>
      <c r="ZG41" s="1016"/>
      <c r="ZH41" s="1016"/>
      <c r="ZI41" s="1016"/>
      <c r="ZJ41" s="1016"/>
      <c r="ZK41" s="1016"/>
      <c r="ZL41" s="1016"/>
      <c r="ZM41" s="1016"/>
      <c r="ZN41" s="1016"/>
      <c r="ZO41" s="1016"/>
      <c r="ZP41" s="1016"/>
      <c r="ZQ41" s="1016"/>
      <c r="ZR41" s="1016"/>
      <c r="ZS41" s="1016"/>
      <c r="ZT41" s="1016"/>
      <c r="ZU41" s="1016"/>
      <c r="ZV41" s="1016"/>
      <c r="ZW41" s="1016"/>
      <c r="ZX41" s="1016"/>
      <c r="ZY41" s="1016"/>
      <c r="ZZ41" s="1016"/>
      <c r="AAA41" s="1016"/>
      <c r="AAB41" s="1016"/>
      <c r="AAC41" s="1016"/>
      <c r="AAD41" s="1016"/>
      <c r="AAE41" s="1016"/>
      <c r="AAF41" s="1016"/>
      <c r="AAG41" s="1016"/>
      <c r="AAH41" s="1016"/>
      <c r="AAI41" s="1016"/>
      <c r="AAJ41" s="1016"/>
      <c r="AAK41" s="1016"/>
      <c r="AAL41" s="1016"/>
      <c r="AAM41" s="1016"/>
      <c r="AAN41" s="1016"/>
      <c r="AAO41" s="1016"/>
      <c r="AAP41" s="1016"/>
      <c r="AAQ41" s="1016"/>
      <c r="AAR41" s="1016"/>
      <c r="AAS41" s="1016"/>
      <c r="AAT41" s="1016"/>
      <c r="AAU41" s="1016"/>
      <c r="AAV41" s="1016"/>
      <c r="AAW41" s="1016"/>
      <c r="AAX41" s="1016"/>
      <c r="AAY41" s="1016"/>
      <c r="AAZ41" s="1016"/>
      <c r="ABA41" s="1016"/>
      <c r="ABB41" s="1016"/>
      <c r="ABC41" s="1016"/>
      <c r="ABD41" s="1016"/>
      <c r="ABE41" s="1016"/>
      <c r="ABF41" s="1016"/>
      <c r="ABG41" s="1016"/>
      <c r="ABH41" s="1016"/>
      <c r="ABI41" s="1016"/>
      <c r="ABJ41" s="1016"/>
      <c r="ABK41" s="1016"/>
      <c r="ABL41" s="1016"/>
      <c r="ABM41" s="1016"/>
      <c r="ABN41" s="1016"/>
      <c r="ABO41" s="1016"/>
      <c r="ABP41" s="1016"/>
      <c r="ABQ41" s="1016"/>
      <c r="ABR41" s="1016"/>
      <c r="ABS41" s="1016"/>
      <c r="ABT41" s="1016"/>
      <c r="ABU41" s="1016"/>
      <c r="ABV41" s="1016"/>
      <c r="ABW41" s="1016"/>
      <c r="ABX41" s="1016"/>
      <c r="ABY41" s="1016"/>
      <c r="ABZ41" s="1016"/>
      <c r="ACA41" s="1016"/>
      <c r="ACB41" s="1016"/>
      <c r="ACC41" s="1016"/>
      <c r="ACD41" s="1016"/>
      <c r="ACE41" s="1016"/>
      <c r="ACF41" s="1016"/>
      <c r="ACG41" s="1016"/>
      <c r="ACH41" s="1016"/>
      <c r="ACI41" s="1016"/>
      <c r="ACJ41" s="1016"/>
      <c r="ACK41" s="1016"/>
      <c r="ACL41" s="1016"/>
      <c r="ACM41" s="1016"/>
      <c r="ACN41" s="1016"/>
      <c r="ACO41" s="1016"/>
      <c r="ACP41" s="1016"/>
      <c r="ACQ41" s="1016"/>
      <c r="ACR41" s="1016"/>
      <c r="ACS41" s="1016"/>
      <c r="ACT41" s="1016"/>
      <c r="ACU41" s="1016"/>
      <c r="ACV41" s="1016"/>
      <c r="ACW41" s="1016"/>
      <c r="ACX41" s="1016"/>
      <c r="ACY41" s="1016"/>
      <c r="ACZ41" s="1016"/>
      <c r="ADA41" s="1016"/>
      <c r="ADB41" s="1016"/>
      <c r="ADC41" s="1016"/>
      <c r="ADD41" s="1016"/>
      <c r="ADE41" s="1016"/>
      <c r="ADF41" s="1016"/>
      <c r="ADG41" s="1016"/>
      <c r="ADH41" s="1016"/>
      <c r="ADI41" s="1016"/>
      <c r="ADJ41" s="1016"/>
      <c r="ADK41" s="1016"/>
      <c r="ADL41" s="1016"/>
      <c r="ADM41" s="1016"/>
      <c r="ADN41" s="1016"/>
      <c r="ADO41" s="1016"/>
      <c r="ADP41" s="1016"/>
      <c r="ADQ41" s="1016"/>
      <c r="ADR41" s="1016"/>
      <c r="ADS41" s="1016"/>
      <c r="ADT41" s="1016"/>
      <c r="ADU41" s="1016"/>
      <c r="ADV41" s="1016"/>
      <c r="ADW41" s="1016"/>
      <c r="ADX41" s="1016"/>
      <c r="ADY41" s="1016"/>
      <c r="ADZ41" s="1016"/>
      <c r="AEA41" s="1016"/>
      <c r="AEB41" s="1016"/>
      <c r="AEC41" s="1016"/>
      <c r="AED41" s="1016"/>
      <c r="AEE41" s="1016"/>
      <c r="AEF41" s="1016"/>
      <c r="AEG41" s="1016"/>
      <c r="AEH41" s="1016"/>
      <c r="AEI41" s="1016"/>
      <c r="AEJ41" s="1016"/>
      <c r="AEK41" s="1016"/>
      <c r="AEL41" s="1016"/>
      <c r="AEM41" s="1016"/>
      <c r="AEN41" s="1016"/>
      <c r="AEO41" s="1016"/>
      <c r="AEP41" s="1016"/>
      <c r="AEQ41" s="1016"/>
      <c r="AER41" s="1016"/>
      <c r="AES41" s="1016"/>
      <c r="AET41" s="1016"/>
      <c r="AEU41" s="1016"/>
      <c r="AEV41" s="1016"/>
      <c r="AEW41" s="1016"/>
      <c r="AEX41" s="1016"/>
      <c r="AEY41" s="1016"/>
      <c r="AEZ41" s="1016"/>
      <c r="AFA41" s="1016"/>
      <c r="AFB41" s="1016"/>
      <c r="AFC41" s="1016"/>
      <c r="AFD41" s="1016"/>
      <c r="AFE41" s="1016"/>
      <c r="AFF41" s="1016"/>
      <c r="AFG41" s="1016"/>
      <c r="AFH41" s="1016"/>
      <c r="AFI41" s="1016"/>
      <c r="AFJ41" s="1016"/>
      <c r="AFK41" s="1016"/>
      <c r="AFL41" s="1016"/>
      <c r="AFM41" s="1016"/>
      <c r="AFN41" s="1016"/>
      <c r="AFO41" s="1016"/>
      <c r="AFP41" s="1016"/>
      <c r="AFQ41" s="1016"/>
      <c r="AFR41" s="1016"/>
      <c r="AFS41" s="1016"/>
      <c r="AFT41" s="1016"/>
      <c r="AFU41" s="1016"/>
      <c r="AFV41" s="1016"/>
      <c r="AFW41" s="1016"/>
      <c r="AFX41" s="1016"/>
      <c r="AFY41" s="1016"/>
      <c r="AFZ41" s="1016"/>
      <c r="AGA41" s="1016"/>
      <c r="AGB41" s="1016"/>
      <c r="AGC41" s="1016"/>
      <c r="AGD41" s="1016"/>
      <c r="AGE41" s="1016"/>
      <c r="AGF41" s="1016"/>
      <c r="AGG41" s="1016"/>
      <c r="AGH41" s="1016"/>
      <c r="AGI41" s="1016"/>
      <c r="AGJ41" s="1016"/>
      <c r="AGK41" s="1016"/>
      <c r="AGL41" s="1016"/>
      <c r="AGM41" s="1016"/>
      <c r="AGN41" s="1016"/>
      <c r="AGO41" s="1016"/>
      <c r="AGP41" s="1016"/>
      <c r="AGQ41" s="1016"/>
      <c r="AGR41" s="1016"/>
      <c r="AGS41" s="1016"/>
      <c r="AGT41" s="1016"/>
      <c r="AGU41" s="1016"/>
      <c r="AGV41" s="1016"/>
      <c r="AGW41" s="1016"/>
      <c r="AGX41" s="1016"/>
      <c r="AGY41" s="1016"/>
      <c r="AGZ41" s="1016"/>
      <c r="AHA41" s="1016"/>
      <c r="AHB41" s="1016"/>
      <c r="AHC41" s="1016"/>
      <c r="AHD41" s="1016"/>
      <c r="AHE41" s="1016"/>
      <c r="AHF41" s="1016"/>
      <c r="AHG41" s="1016"/>
      <c r="AHH41" s="1016"/>
      <c r="AHI41" s="1016"/>
      <c r="AHJ41" s="1016"/>
      <c r="AHK41" s="1016"/>
      <c r="AHL41" s="1016"/>
      <c r="AHM41" s="1016"/>
      <c r="AHN41" s="1016"/>
      <c r="AHO41" s="1016"/>
      <c r="AHP41" s="1016"/>
      <c r="AHQ41" s="1016"/>
      <c r="AHR41" s="1016"/>
      <c r="AHS41" s="1016"/>
      <c r="AHT41" s="1016"/>
      <c r="AHU41" s="1016"/>
      <c r="AHV41" s="1016"/>
      <c r="AHW41" s="1016"/>
      <c r="AHX41" s="1016"/>
      <c r="AHY41" s="1016"/>
      <c r="AHZ41" s="1016"/>
      <c r="AIA41" s="1016"/>
      <c r="AIB41" s="1016"/>
      <c r="AIC41" s="1016"/>
      <c r="AID41" s="1016"/>
      <c r="AIE41" s="1016"/>
      <c r="AIF41" s="1016"/>
      <c r="AIG41" s="1016"/>
      <c r="AIH41" s="1016"/>
      <c r="AII41" s="1016"/>
      <c r="AIJ41" s="1016"/>
      <c r="AIK41" s="1016"/>
      <c r="AIL41" s="1016"/>
      <c r="AIM41" s="1016"/>
      <c r="AIN41" s="1016"/>
      <c r="AIO41" s="1016"/>
      <c r="AIP41" s="1016"/>
      <c r="AIQ41" s="1016"/>
      <c r="AIR41" s="1016"/>
      <c r="AIS41" s="1016"/>
      <c r="AIT41" s="1016"/>
      <c r="AIU41" s="1016"/>
      <c r="AIV41" s="1016"/>
      <c r="AIW41" s="1016"/>
      <c r="AIX41" s="1016"/>
      <c r="AIY41" s="1016"/>
      <c r="AIZ41" s="1016"/>
      <c r="AJA41" s="1016"/>
      <c r="AJB41" s="1016"/>
      <c r="AJC41" s="1016"/>
      <c r="AJD41" s="1016"/>
      <c r="AJE41" s="1016"/>
      <c r="AJF41" s="1016"/>
      <c r="AJG41" s="1016"/>
      <c r="AJH41" s="1016"/>
      <c r="AJI41" s="1016"/>
      <c r="AJJ41" s="1016"/>
      <c r="AJK41" s="1016"/>
      <c r="AJL41" s="1016"/>
      <c r="AJM41" s="1016"/>
      <c r="AJN41" s="1016"/>
      <c r="AJO41" s="1016"/>
      <c r="AJP41" s="1016"/>
      <c r="AJQ41" s="1016"/>
      <c r="AJR41" s="1016"/>
      <c r="AJS41" s="1016"/>
      <c r="AJT41" s="1016"/>
      <c r="AJU41" s="1016"/>
      <c r="AJV41" s="1016"/>
      <c r="AJW41" s="1016"/>
      <c r="AJX41" s="1016"/>
      <c r="AJY41" s="1016"/>
      <c r="AJZ41" s="1016"/>
      <c r="AKA41" s="1016"/>
      <c r="AKB41" s="1016"/>
      <c r="AKC41" s="1016"/>
      <c r="AKD41" s="1016"/>
      <c r="AKE41" s="1016"/>
      <c r="AKF41" s="1016"/>
      <c r="AKG41" s="1016"/>
      <c r="AKH41" s="1016"/>
      <c r="AKI41" s="1016"/>
      <c r="AKJ41" s="1016"/>
      <c r="AKK41" s="1016"/>
      <c r="AKL41" s="1016"/>
      <c r="AKM41" s="1016"/>
      <c r="AKN41" s="1016"/>
      <c r="AKO41" s="1016"/>
      <c r="AKP41" s="1016"/>
      <c r="AKQ41" s="1016"/>
      <c r="AKR41" s="1016"/>
      <c r="AKS41" s="1016"/>
      <c r="AKT41" s="1016"/>
      <c r="AKU41" s="1016"/>
      <c r="AKV41" s="1016"/>
      <c r="AKW41" s="1016"/>
      <c r="AKX41" s="1016"/>
      <c r="AKY41" s="1016"/>
      <c r="AKZ41" s="1016"/>
      <c r="ALA41" s="1016"/>
      <c r="ALB41" s="1016"/>
      <c r="ALC41" s="1016"/>
      <c r="ALD41" s="1016"/>
      <c r="ALE41" s="1016"/>
      <c r="ALF41" s="1016"/>
      <c r="ALG41" s="1016"/>
      <c r="ALH41" s="1016"/>
      <c r="ALI41" s="1016"/>
      <c r="ALJ41" s="1016"/>
      <c r="ALK41" s="1016"/>
      <c r="ALL41" s="1016"/>
      <c r="ALM41" s="1016"/>
      <c r="ALN41" s="1016"/>
      <c r="ALO41" s="1016"/>
      <c r="ALP41" s="1016"/>
      <c r="ALQ41" s="1016"/>
      <c r="ALR41" s="1016"/>
      <c r="ALS41" s="1016"/>
      <c r="ALT41" s="1016"/>
      <c r="ALU41" s="1016"/>
      <c r="ALV41" s="1016"/>
      <c r="ALW41" s="1016"/>
      <c r="ALX41" s="1016"/>
      <c r="ALY41" s="1016"/>
      <c r="ALZ41" s="1016"/>
      <c r="AMA41" s="1016"/>
      <c r="AMB41" s="1016"/>
      <c r="AMC41" s="1016"/>
      <c r="AMD41" s="1016"/>
      <c r="AME41" s="1016"/>
      <c r="AMF41" s="1016"/>
      <c r="AMG41" s="1016"/>
      <c r="AMH41" s="1016"/>
      <c r="AMI41" s="1016"/>
      <c r="AMJ41" s="1016"/>
      <c r="AMK41" s="1016"/>
      <c r="AML41" s="1016"/>
      <c r="AMM41" s="1016"/>
      <c r="AMN41" s="1016"/>
      <c r="AMO41" s="1016"/>
      <c r="AMP41" s="1016"/>
      <c r="AMQ41" s="1016"/>
      <c r="AMR41" s="1016"/>
      <c r="AMS41" s="1016"/>
      <c r="AMT41" s="1016"/>
      <c r="AMU41" s="1016"/>
      <c r="AMV41" s="1016"/>
      <c r="AMW41" s="1016"/>
      <c r="AMX41" s="1016"/>
      <c r="AMY41" s="1016"/>
      <c r="AMZ41" s="1016"/>
      <c r="ANA41" s="1016"/>
      <c r="ANB41" s="1016"/>
      <c r="ANC41" s="1016"/>
      <c r="AND41" s="1016"/>
      <c r="ANE41" s="1016"/>
      <c r="ANF41" s="1016"/>
      <c r="ANG41" s="1016"/>
      <c r="ANH41" s="1016"/>
      <c r="ANI41" s="1016"/>
      <c r="ANJ41" s="1016"/>
      <c r="ANK41" s="1016"/>
      <c r="ANL41" s="1016"/>
      <c r="ANM41" s="1016"/>
      <c r="ANN41" s="1016"/>
      <c r="ANO41" s="1016"/>
      <c r="ANP41" s="1016"/>
      <c r="ANQ41" s="1016"/>
      <c r="ANR41" s="1016"/>
      <c r="ANS41" s="1016"/>
      <c r="ANT41" s="1016"/>
      <c r="ANU41" s="1016"/>
      <c r="ANV41" s="1016"/>
      <c r="ANW41" s="1016"/>
      <c r="ANX41" s="1016"/>
      <c r="ANY41" s="1016"/>
      <c r="ANZ41" s="1016"/>
      <c r="AOA41" s="1016"/>
      <c r="AOB41" s="1016"/>
      <c r="AOC41" s="1016"/>
      <c r="AOD41" s="1016"/>
      <c r="AOE41" s="1016"/>
      <c r="AOF41" s="1016"/>
      <c r="AOG41" s="1016"/>
      <c r="AOH41" s="1016"/>
      <c r="AOI41" s="1016"/>
      <c r="AOJ41" s="1016"/>
      <c r="AOK41" s="1016"/>
      <c r="AOL41" s="1016"/>
      <c r="AOM41" s="1016"/>
      <c r="AON41" s="1016"/>
      <c r="AOO41" s="1016"/>
      <c r="AOP41" s="1016"/>
      <c r="AOQ41" s="1016"/>
      <c r="AOR41" s="1016"/>
      <c r="AOS41" s="1016"/>
      <c r="AOT41" s="1016"/>
      <c r="AOU41" s="1016"/>
      <c r="AOV41" s="1016"/>
      <c r="AOW41" s="1016"/>
      <c r="AOX41" s="1016"/>
      <c r="AOY41" s="1016"/>
      <c r="AOZ41" s="1016"/>
      <c r="APA41" s="1016"/>
      <c r="APB41" s="1016"/>
      <c r="APC41" s="1016"/>
      <c r="APD41" s="1016"/>
      <c r="APE41" s="1016"/>
      <c r="APF41" s="1016"/>
      <c r="APG41" s="1016"/>
      <c r="APH41" s="1016"/>
      <c r="API41" s="1016"/>
      <c r="APJ41" s="1016"/>
      <c r="APK41" s="1016"/>
      <c r="APL41" s="1016"/>
      <c r="APM41" s="1016"/>
      <c r="APN41" s="1016"/>
      <c r="APO41" s="1016"/>
      <c r="APP41" s="1016"/>
      <c r="APQ41" s="1016"/>
      <c r="APR41" s="1016"/>
      <c r="APS41" s="1016"/>
      <c r="APT41" s="1016"/>
      <c r="APU41" s="1016"/>
      <c r="APV41" s="1016"/>
      <c r="APW41" s="1016"/>
      <c r="APX41" s="1016"/>
      <c r="APY41" s="1016"/>
      <c r="APZ41" s="1016"/>
      <c r="AQA41" s="1016"/>
      <c r="AQB41" s="1016"/>
      <c r="AQC41" s="1016"/>
      <c r="AQD41" s="1016"/>
      <c r="AQE41" s="1016"/>
      <c r="AQF41" s="1016"/>
      <c r="AQG41" s="1016"/>
      <c r="AQH41" s="1016"/>
      <c r="AQI41" s="1016"/>
      <c r="AQJ41" s="1016"/>
      <c r="AQK41" s="1016"/>
      <c r="AQL41" s="1016"/>
      <c r="AQM41" s="1016"/>
      <c r="AQN41" s="1016"/>
      <c r="AQO41" s="1016"/>
      <c r="AQP41" s="1016"/>
      <c r="AQQ41" s="1016"/>
      <c r="AQR41" s="1016"/>
      <c r="AQS41" s="1016"/>
      <c r="AQT41" s="1016"/>
      <c r="AQU41" s="1016"/>
      <c r="AQV41" s="1016"/>
      <c r="AQW41" s="1016"/>
      <c r="AQX41" s="1016"/>
      <c r="AQY41" s="1016"/>
      <c r="AQZ41" s="1016"/>
      <c r="ARA41" s="1016"/>
      <c r="ARB41" s="1016"/>
      <c r="ARC41" s="1016"/>
      <c r="ARD41" s="1016"/>
      <c r="ARE41" s="1016"/>
      <c r="ARF41" s="1016"/>
      <c r="ARG41" s="1016"/>
      <c r="ARH41" s="1016"/>
      <c r="ARI41" s="1016"/>
      <c r="ARJ41" s="1016"/>
      <c r="ARK41" s="1016"/>
      <c r="ARL41" s="1016"/>
      <c r="ARM41" s="1016"/>
      <c r="ARN41" s="1016"/>
      <c r="ARO41" s="1016"/>
      <c r="ARP41" s="1016"/>
      <c r="ARQ41" s="1016"/>
      <c r="ARR41" s="1016"/>
      <c r="ARS41" s="1016"/>
      <c r="ART41" s="1016"/>
      <c r="ARU41" s="1016"/>
      <c r="ARV41" s="1016"/>
      <c r="ARW41" s="1016"/>
      <c r="ARX41" s="1016"/>
      <c r="ARY41" s="1016"/>
      <c r="ARZ41" s="1016"/>
      <c r="ASA41" s="1016"/>
      <c r="ASB41" s="1016"/>
      <c r="ASC41" s="1016"/>
      <c r="ASD41" s="1016"/>
      <c r="ASE41" s="1016"/>
      <c r="ASF41" s="1016"/>
      <c r="ASG41" s="1016"/>
      <c r="ASH41" s="1016"/>
      <c r="ASI41" s="1016"/>
      <c r="ASJ41" s="1016"/>
      <c r="ASK41" s="1016"/>
      <c r="ASL41" s="1016"/>
      <c r="ASM41" s="1016"/>
      <c r="ASN41" s="1016"/>
      <c r="ASO41" s="1016"/>
      <c r="ASP41" s="1016"/>
      <c r="ASQ41" s="1016"/>
      <c r="ASR41" s="1016"/>
      <c r="ASS41" s="1016"/>
      <c r="AST41" s="1016"/>
      <c r="ASU41" s="1016"/>
      <c r="ASV41" s="1016"/>
      <c r="ASW41" s="1016"/>
      <c r="ASX41" s="1016"/>
      <c r="ASY41" s="1016"/>
      <c r="ASZ41" s="1016"/>
      <c r="ATA41" s="1016"/>
      <c r="ATB41" s="1016"/>
      <c r="ATC41" s="1016"/>
      <c r="ATD41" s="1016"/>
      <c r="ATE41" s="1016"/>
      <c r="ATF41" s="1016"/>
      <c r="ATG41" s="1016"/>
      <c r="ATH41" s="1016"/>
      <c r="ATI41" s="1016"/>
      <c r="ATJ41" s="1016"/>
      <c r="ATK41" s="1016"/>
      <c r="ATL41" s="1016"/>
      <c r="ATM41" s="1016"/>
      <c r="ATN41" s="1016"/>
      <c r="ATO41" s="1016"/>
      <c r="ATP41" s="1016"/>
      <c r="ATQ41" s="1016"/>
      <c r="ATR41" s="1016"/>
      <c r="ATS41" s="1016"/>
      <c r="ATT41" s="1016"/>
      <c r="ATU41" s="1016"/>
      <c r="ATV41" s="1016"/>
      <c r="ATW41" s="1016"/>
      <c r="ATX41" s="1016"/>
      <c r="ATY41" s="1016"/>
      <c r="ATZ41" s="1016"/>
      <c r="AUA41" s="1016"/>
      <c r="AUB41" s="1016"/>
      <c r="AUC41" s="1016"/>
      <c r="AUD41" s="1016"/>
      <c r="AUE41" s="1016"/>
      <c r="AUF41" s="1016"/>
      <c r="AUG41" s="1016"/>
      <c r="AUH41" s="1016"/>
      <c r="AUI41" s="1016"/>
      <c r="AUJ41" s="1016"/>
      <c r="AUK41" s="1016"/>
      <c r="AUL41" s="1016"/>
      <c r="AUM41" s="1016"/>
      <c r="AUN41" s="1016"/>
      <c r="AUO41" s="1016"/>
      <c r="AUP41" s="1016"/>
      <c r="AUQ41" s="1016"/>
      <c r="AUR41" s="1016"/>
      <c r="AUS41" s="1016"/>
      <c r="AUT41" s="1016"/>
      <c r="AUU41" s="1016"/>
      <c r="AUV41" s="1016"/>
      <c r="AUW41" s="1016"/>
      <c r="AUX41" s="1016"/>
      <c r="AUY41" s="1016"/>
      <c r="AUZ41" s="1016"/>
      <c r="AVA41" s="1016"/>
      <c r="AVB41" s="1016"/>
      <c r="AVC41" s="1016"/>
      <c r="AVD41" s="1016"/>
      <c r="AVE41" s="1016"/>
      <c r="AVF41" s="1016"/>
      <c r="AVG41" s="1016"/>
      <c r="AVH41" s="1016"/>
      <c r="AVI41" s="1016"/>
      <c r="AVJ41" s="1016"/>
      <c r="AVK41" s="1016"/>
      <c r="AVL41" s="1016"/>
      <c r="AVM41" s="1016"/>
      <c r="AVN41" s="1016"/>
      <c r="AVO41" s="1016"/>
      <c r="AVP41" s="1016"/>
      <c r="AVQ41" s="1016"/>
      <c r="AVR41" s="1016"/>
      <c r="AVS41" s="1016"/>
      <c r="AVT41" s="1016"/>
      <c r="AVU41" s="1016"/>
      <c r="AVV41" s="1016"/>
      <c r="AVW41" s="1016"/>
      <c r="AVX41" s="1016"/>
      <c r="AVY41" s="1016"/>
      <c r="AVZ41" s="1016"/>
      <c r="AWA41" s="1016"/>
      <c r="AWB41" s="1016"/>
      <c r="AWC41" s="1016"/>
      <c r="AWD41" s="1016"/>
      <c r="AWE41" s="1016"/>
      <c r="AWF41" s="1016"/>
      <c r="AWG41" s="1016"/>
      <c r="AWH41" s="1016"/>
      <c r="AWI41" s="1016"/>
      <c r="AWJ41" s="1016"/>
      <c r="AWK41" s="1016"/>
      <c r="AWL41" s="1016"/>
      <c r="AWM41" s="1016"/>
      <c r="AWN41" s="1016"/>
      <c r="AWO41" s="1016"/>
      <c r="AWP41" s="1016"/>
      <c r="AWQ41" s="1016"/>
      <c r="AWR41" s="1016"/>
      <c r="AWS41" s="1016"/>
      <c r="AWT41" s="1016"/>
      <c r="AWU41" s="1016"/>
      <c r="AWV41" s="1016"/>
      <c r="AWW41" s="1016"/>
      <c r="AWX41" s="1016"/>
      <c r="AWY41" s="1016"/>
      <c r="AWZ41" s="1016"/>
      <c r="AXA41" s="1016"/>
      <c r="AXB41" s="1016"/>
      <c r="AXC41" s="1016"/>
      <c r="AXD41" s="1016"/>
      <c r="AXE41" s="1016"/>
      <c r="AXF41" s="1016"/>
      <c r="AXG41" s="1016"/>
      <c r="AXH41" s="1016"/>
      <c r="AXI41" s="1016"/>
      <c r="AXJ41" s="1016"/>
      <c r="AXK41" s="1016"/>
      <c r="AXL41" s="1016"/>
      <c r="AXM41" s="1016"/>
      <c r="AXN41" s="1016"/>
      <c r="AXO41" s="1016"/>
      <c r="AXP41" s="1016"/>
      <c r="AXQ41" s="1016"/>
      <c r="AXR41" s="1016"/>
      <c r="AXS41" s="1016"/>
      <c r="AXT41" s="1016"/>
      <c r="AXU41" s="1016"/>
      <c r="AXV41" s="1016"/>
      <c r="AXW41" s="1016"/>
      <c r="AXX41" s="1016"/>
      <c r="AXY41" s="1016"/>
      <c r="AXZ41" s="1016"/>
      <c r="AYA41" s="1016"/>
      <c r="AYB41" s="1016"/>
      <c r="AYC41" s="1016"/>
      <c r="AYD41" s="1016"/>
      <c r="AYE41" s="1016"/>
      <c r="AYF41" s="1016"/>
      <c r="AYG41" s="1016"/>
      <c r="AYH41" s="1016"/>
      <c r="AYI41" s="1016"/>
      <c r="AYJ41" s="1016"/>
      <c r="AYK41" s="1016"/>
      <c r="AYL41" s="1016"/>
      <c r="AYM41" s="1016"/>
      <c r="AYN41" s="1016"/>
      <c r="AYO41" s="1016"/>
      <c r="AYP41" s="1016"/>
      <c r="AYQ41" s="1016"/>
      <c r="AYR41" s="1016"/>
      <c r="AYS41" s="1016"/>
      <c r="AYT41" s="1016"/>
      <c r="AYU41" s="1016"/>
      <c r="AYV41" s="1016"/>
      <c r="AYW41" s="1016"/>
      <c r="AYX41" s="1016"/>
      <c r="AYY41" s="1016"/>
      <c r="AYZ41" s="1016"/>
      <c r="AZA41" s="1016"/>
      <c r="AZB41" s="1016"/>
      <c r="AZC41" s="1016"/>
      <c r="AZD41" s="1016"/>
      <c r="AZE41" s="1016"/>
      <c r="AZF41" s="1016"/>
      <c r="AZG41" s="1016"/>
      <c r="AZH41" s="1016"/>
      <c r="AZI41" s="1016"/>
      <c r="AZJ41" s="1016"/>
      <c r="AZK41" s="1016"/>
      <c r="AZL41" s="1016"/>
      <c r="AZM41" s="1016"/>
      <c r="AZN41" s="1016"/>
      <c r="AZO41" s="1016"/>
      <c r="AZP41" s="1016"/>
      <c r="AZQ41" s="1016"/>
      <c r="AZR41" s="1016"/>
      <c r="AZS41" s="1016"/>
      <c r="AZT41" s="1016"/>
      <c r="AZU41" s="1016"/>
      <c r="AZV41" s="1016"/>
      <c r="AZW41" s="1016"/>
      <c r="AZX41" s="1016"/>
      <c r="AZY41" s="1016"/>
      <c r="AZZ41" s="1016"/>
      <c r="BAA41" s="1016"/>
      <c r="BAB41" s="1016"/>
      <c r="BAC41" s="1016"/>
      <c r="BAD41" s="1016"/>
      <c r="BAE41" s="1016"/>
      <c r="BAF41" s="1016"/>
      <c r="BAG41" s="1016"/>
      <c r="BAH41" s="1016"/>
      <c r="BAI41" s="1016"/>
      <c r="BAJ41" s="1016"/>
      <c r="BAK41" s="1016"/>
      <c r="BAL41" s="1016"/>
      <c r="BAM41" s="1016"/>
      <c r="BAN41" s="1016"/>
      <c r="BAO41" s="1016"/>
      <c r="BAP41" s="1016"/>
      <c r="BAQ41" s="1016"/>
      <c r="BAR41" s="1016"/>
      <c r="BAS41" s="1016"/>
      <c r="BAT41" s="1016"/>
      <c r="BAU41" s="1016"/>
      <c r="BAV41" s="1016"/>
      <c r="BAW41" s="1016"/>
      <c r="BAX41" s="1016"/>
      <c r="BAY41" s="1016"/>
      <c r="BAZ41" s="1016"/>
      <c r="BBA41" s="1016"/>
      <c r="BBB41" s="1016"/>
      <c r="BBC41" s="1016"/>
      <c r="BBD41" s="1016"/>
      <c r="BBE41" s="1016"/>
      <c r="BBF41" s="1016"/>
      <c r="BBG41" s="1016"/>
      <c r="BBH41" s="1016"/>
      <c r="BBI41" s="1016"/>
      <c r="BBJ41" s="1016"/>
      <c r="BBK41" s="1016"/>
      <c r="BBL41" s="1016"/>
      <c r="BBM41" s="1016"/>
      <c r="BBN41" s="1016"/>
      <c r="BBO41" s="1016"/>
      <c r="BBP41" s="1016"/>
      <c r="BBQ41" s="1016"/>
      <c r="BBR41" s="1016"/>
      <c r="BBS41" s="1016"/>
      <c r="BBT41" s="1016"/>
      <c r="BBU41" s="1016"/>
      <c r="BBV41" s="1016"/>
      <c r="BBW41" s="1016"/>
      <c r="BBX41" s="1016"/>
      <c r="BBY41" s="1016"/>
      <c r="BBZ41" s="1016"/>
      <c r="BCA41" s="1016"/>
      <c r="BCB41" s="1016"/>
      <c r="BCC41" s="1016"/>
      <c r="BCD41" s="1016"/>
      <c r="BCE41" s="1016"/>
      <c r="BCF41" s="1016"/>
      <c r="BCG41" s="1016"/>
      <c r="BCH41" s="1016"/>
      <c r="BCI41" s="1016"/>
      <c r="BCJ41" s="1016"/>
      <c r="BCK41" s="1016"/>
      <c r="BCL41" s="1016"/>
      <c r="BCM41" s="1016"/>
      <c r="BCN41" s="1016"/>
      <c r="BCO41" s="1016"/>
      <c r="BCP41" s="1016"/>
      <c r="BCQ41" s="1016"/>
      <c r="BCR41" s="1016"/>
      <c r="BCS41" s="1016"/>
      <c r="BCT41" s="1016"/>
      <c r="BCU41" s="1016"/>
      <c r="BCV41" s="1016"/>
      <c r="BCW41" s="1016"/>
      <c r="BCX41" s="1016"/>
      <c r="BCY41" s="1016"/>
      <c r="BCZ41" s="1016"/>
      <c r="BDA41" s="1016"/>
      <c r="BDB41" s="1016"/>
      <c r="BDC41" s="1016"/>
      <c r="BDD41" s="1016"/>
      <c r="BDE41" s="1016"/>
      <c r="BDF41" s="1016"/>
      <c r="BDG41" s="1016"/>
      <c r="BDH41" s="1016"/>
      <c r="BDI41" s="1016"/>
      <c r="BDJ41" s="1016"/>
      <c r="BDK41" s="1016"/>
      <c r="BDL41" s="1016"/>
      <c r="BDM41" s="1016"/>
      <c r="BDN41" s="1016"/>
      <c r="BDO41" s="1016"/>
      <c r="BDP41" s="1016"/>
      <c r="BDQ41" s="1016"/>
      <c r="BDR41" s="1016"/>
      <c r="BDS41" s="1016"/>
      <c r="BDT41" s="1016"/>
      <c r="BDU41" s="1016"/>
      <c r="BDV41" s="1016"/>
      <c r="BDW41" s="1016"/>
      <c r="BDX41" s="1016"/>
      <c r="BDY41" s="1016"/>
      <c r="BDZ41" s="1016"/>
      <c r="BEA41" s="1016"/>
      <c r="BEB41" s="1016"/>
      <c r="BEC41" s="1016"/>
      <c r="BED41" s="1016"/>
      <c r="BEE41" s="1016"/>
      <c r="BEF41" s="1016"/>
      <c r="BEG41" s="1016"/>
      <c r="BEH41" s="1016"/>
      <c r="BEI41" s="1016"/>
      <c r="BEJ41" s="1016"/>
      <c r="BEK41" s="1016"/>
      <c r="BEL41" s="1016"/>
      <c r="BEM41" s="1016"/>
      <c r="BEN41" s="1016"/>
      <c r="BEO41" s="1016"/>
      <c r="BEP41" s="1016"/>
      <c r="BEQ41" s="1016"/>
      <c r="BER41" s="1016"/>
      <c r="BES41" s="1016"/>
      <c r="BET41" s="1016"/>
      <c r="BEU41" s="1016"/>
      <c r="BEV41" s="1016"/>
      <c r="BEW41" s="1016"/>
      <c r="BEX41" s="1016"/>
      <c r="BEY41" s="1016"/>
      <c r="BEZ41" s="1016"/>
      <c r="BFA41" s="1016"/>
      <c r="BFB41" s="1016"/>
      <c r="BFC41" s="1016"/>
      <c r="BFD41" s="1016"/>
      <c r="BFE41" s="1016"/>
      <c r="BFF41" s="1016"/>
      <c r="BFG41" s="1016"/>
      <c r="BFH41" s="1016"/>
      <c r="BFI41" s="1016"/>
      <c r="BFJ41" s="1016"/>
      <c r="BFK41" s="1016"/>
      <c r="BFL41" s="1016"/>
      <c r="BFM41" s="1016"/>
      <c r="BFN41" s="1016"/>
      <c r="BFO41" s="1016"/>
      <c r="BFP41" s="1016"/>
      <c r="BFQ41" s="1016"/>
      <c r="BFR41" s="1016"/>
      <c r="BFS41" s="1016"/>
      <c r="BFT41" s="1016"/>
      <c r="BFU41" s="1016"/>
      <c r="BFV41" s="1016"/>
      <c r="BFW41" s="1016"/>
      <c r="BFX41" s="1016"/>
      <c r="BFY41" s="1016"/>
      <c r="BFZ41" s="1016"/>
      <c r="BGA41" s="1016"/>
      <c r="BGB41" s="1016"/>
      <c r="BGC41" s="1016"/>
      <c r="BGD41" s="1016"/>
      <c r="BGE41" s="1016"/>
      <c r="BGF41" s="1016"/>
      <c r="BGG41" s="1016"/>
      <c r="BGH41" s="1016"/>
      <c r="BGI41" s="1016"/>
      <c r="BGJ41" s="1016"/>
      <c r="BGK41" s="1016"/>
      <c r="BGL41" s="1016"/>
      <c r="BGM41" s="1016"/>
      <c r="BGN41" s="1016"/>
      <c r="BGO41" s="1016"/>
      <c r="BGP41" s="1016"/>
      <c r="BGQ41" s="1016"/>
      <c r="BGR41" s="1016"/>
      <c r="BGS41" s="1016"/>
      <c r="BGT41" s="1016"/>
      <c r="BGU41" s="1016"/>
      <c r="BGV41" s="1016"/>
      <c r="BGW41" s="1016"/>
      <c r="BGX41" s="1016"/>
      <c r="BGY41" s="1016"/>
      <c r="BGZ41" s="1016"/>
      <c r="BHA41" s="1016"/>
      <c r="BHB41" s="1016"/>
      <c r="BHC41" s="1016"/>
      <c r="BHD41" s="1016"/>
      <c r="BHE41" s="1016"/>
      <c r="BHF41" s="1016"/>
      <c r="BHG41" s="1016"/>
      <c r="BHH41" s="1016"/>
      <c r="BHI41" s="1016"/>
      <c r="BHJ41" s="1016"/>
      <c r="BHK41" s="1016"/>
      <c r="BHL41" s="1016"/>
      <c r="BHM41" s="1016"/>
      <c r="BHN41" s="1016"/>
      <c r="BHO41" s="1016"/>
      <c r="BHP41" s="1016"/>
      <c r="BHQ41" s="1016"/>
      <c r="BHR41" s="1016"/>
      <c r="BHS41" s="1016"/>
      <c r="BHT41" s="1016"/>
      <c r="BHU41" s="1016"/>
      <c r="BHV41" s="1016"/>
      <c r="BHW41" s="1016"/>
      <c r="BHX41" s="1016"/>
      <c r="BHY41" s="1016"/>
      <c r="BHZ41" s="1016"/>
      <c r="BIA41" s="1016"/>
      <c r="BIB41" s="1016"/>
      <c r="BIC41" s="1016"/>
      <c r="BID41" s="1016"/>
      <c r="BIE41" s="1016"/>
      <c r="BIF41" s="1016"/>
      <c r="BIG41" s="1016"/>
      <c r="BIH41" s="1016"/>
      <c r="BII41" s="1016"/>
      <c r="BIJ41" s="1016"/>
      <c r="BIK41" s="1016"/>
      <c r="BIL41" s="1016"/>
      <c r="BIM41" s="1016"/>
      <c r="BIN41" s="1016"/>
      <c r="BIO41" s="1016"/>
      <c r="BIP41" s="1016"/>
      <c r="BIQ41" s="1016"/>
      <c r="BIR41" s="1016"/>
      <c r="BIS41" s="1016"/>
      <c r="BIT41" s="1016"/>
      <c r="BIU41" s="1016"/>
      <c r="BIV41" s="1016"/>
      <c r="BIW41" s="1016"/>
      <c r="BIX41" s="1016"/>
      <c r="BIY41" s="1016"/>
      <c r="BIZ41" s="1016"/>
      <c r="BJA41" s="1016"/>
      <c r="BJB41" s="1016"/>
      <c r="BJC41" s="1016"/>
      <c r="BJD41" s="1016"/>
      <c r="BJE41" s="1016"/>
      <c r="BJF41" s="1016"/>
      <c r="BJG41" s="1016"/>
      <c r="BJH41" s="1016"/>
      <c r="BJI41" s="1016"/>
      <c r="BJJ41" s="1016"/>
      <c r="BJK41" s="1016"/>
      <c r="BJL41" s="1016"/>
      <c r="BJM41" s="1016"/>
      <c r="BJN41" s="1016"/>
      <c r="BJO41" s="1016"/>
      <c r="BJP41" s="1016"/>
      <c r="BJQ41" s="1016"/>
      <c r="BJR41" s="1016"/>
      <c r="BJS41" s="1016"/>
      <c r="BJT41" s="1016"/>
      <c r="BJU41" s="1016"/>
      <c r="BJV41" s="1016"/>
      <c r="BJW41" s="1016"/>
      <c r="BJX41" s="1016"/>
      <c r="BJY41" s="1016"/>
      <c r="BJZ41" s="1016"/>
      <c r="BKA41" s="1016"/>
      <c r="BKB41" s="1016"/>
      <c r="BKC41" s="1016"/>
      <c r="BKD41" s="1016"/>
      <c r="BKE41" s="1016"/>
      <c r="BKF41" s="1016"/>
      <c r="BKG41" s="1016"/>
      <c r="BKH41" s="1016"/>
      <c r="BKI41" s="1016"/>
      <c r="BKJ41" s="1016"/>
      <c r="BKK41" s="1016"/>
      <c r="BKL41" s="1016"/>
      <c r="BKM41" s="1016"/>
      <c r="BKN41" s="1016"/>
      <c r="BKO41" s="1016"/>
      <c r="BKP41" s="1016"/>
      <c r="BKQ41" s="1016"/>
      <c r="BKR41" s="1016"/>
      <c r="BKS41" s="1016"/>
      <c r="BKT41" s="1016"/>
      <c r="BKU41" s="1016"/>
      <c r="BKV41" s="1016"/>
      <c r="BKW41" s="1016"/>
      <c r="BKX41" s="1016"/>
      <c r="BKY41" s="1016"/>
      <c r="BKZ41" s="1016"/>
      <c r="BLA41" s="1016"/>
      <c r="BLB41" s="1016"/>
      <c r="BLC41" s="1016"/>
      <c r="BLD41" s="1016"/>
      <c r="BLE41" s="1016"/>
      <c r="BLF41" s="1016"/>
      <c r="BLG41" s="1016"/>
      <c r="BLH41" s="1016"/>
      <c r="BLI41" s="1016"/>
      <c r="BLJ41" s="1016"/>
      <c r="BLK41" s="1016"/>
      <c r="BLL41" s="1016"/>
      <c r="BLM41" s="1016"/>
      <c r="BLN41" s="1016"/>
      <c r="BLO41" s="1016"/>
      <c r="BLP41" s="1016"/>
      <c r="BLQ41" s="1016"/>
      <c r="BLR41" s="1016"/>
      <c r="BLS41" s="1016"/>
      <c r="BLT41" s="1016"/>
      <c r="BLU41" s="1016"/>
      <c r="BLV41" s="1016"/>
      <c r="BLW41" s="1016"/>
      <c r="BLX41" s="1016"/>
      <c r="BLY41" s="1016"/>
      <c r="BLZ41" s="1016"/>
      <c r="BMA41" s="1016"/>
      <c r="BMB41" s="1016"/>
      <c r="BMC41" s="1016"/>
      <c r="BMD41" s="1016"/>
      <c r="BME41" s="1016"/>
      <c r="BMF41" s="1016"/>
      <c r="BMG41" s="1016"/>
      <c r="BMH41" s="1016"/>
      <c r="BMI41" s="1016"/>
      <c r="BMJ41" s="1016"/>
      <c r="BMK41" s="1016"/>
      <c r="BML41" s="1016"/>
      <c r="BMM41" s="1016"/>
      <c r="BMN41" s="1016"/>
      <c r="BMO41" s="1016"/>
      <c r="BMP41" s="1016"/>
      <c r="BMQ41" s="1016"/>
      <c r="BMR41" s="1016"/>
      <c r="BMS41" s="1016"/>
      <c r="BMT41" s="1016"/>
      <c r="BMU41" s="1016"/>
      <c r="BMV41" s="1016"/>
      <c r="BMW41" s="1016"/>
      <c r="BMX41" s="1016"/>
      <c r="BMY41" s="1016"/>
      <c r="BMZ41" s="1016"/>
      <c r="BNA41" s="1016"/>
      <c r="BNB41" s="1016"/>
      <c r="BNC41" s="1016"/>
      <c r="BND41" s="1016"/>
      <c r="BNE41" s="1016"/>
      <c r="BNF41" s="1016"/>
      <c r="BNG41" s="1016"/>
      <c r="BNH41" s="1016"/>
      <c r="BNI41" s="1016"/>
      <c r="BNJ41" s="1016"/>
      <c r="BNK41" s="1016"/>
      <c r="BNL41" s="1016"/>
      <c r="BNM41" s="1016"/>
      <c r="BNN41" s="1016"/>
      <c r="BNO41" s="1016"/>
      <c r="BNP41" s="1016"/>
      <c r="BNQ41" s="1016"/>
      <c r="BNR41" s="1016"/>
      <c r="BNS41" s="1016"/>
      <c r="BNT41" s="1016"/>
      <c r="BNU41" s="1016"/>
      <c r="BNV41" s="1016"/>
      <c r="BNW41" s="1016"/>
      <c r="BNX41" s="1016"/>
      <c r="BNY41" s="1016"/>
      <c r="BNZ41" s="1016"/>
      <c r="BOA41" s="1016"/>
      <c r="BOB41" s="1016"/>
      <c r="BOC41" s="1016"/>
      <c r="BOD41" s="1016"/>
      <c r="BOE41" s="1016"/>
      <c r="BOF41" s="1016"/>
      <c r="BOG41" s="1016"/>
      <c r="BOH41" s="1016"/>
      <c r="BOI41" s="1016"/>
      <c r="BOJ41" s="1016"/>
      <c r="BOK41" s="1016"/>
      <c r="BOL41" s="1016"/>
      <c r="BOM41" s="1016"/>
      <c r="BON41" s="1016"/>
      <c r="BOO41" s="1016"/>
      <c r="BOP41" s="1016"/>
      <c r="BOQ41" s="1016"/>
      <c r="BOR41" s="1016"/>
      <c r="BOS41" s="1016"/>
      <c r="BOT41" s="1016"/>
      <c r="BOU41" s="1016"/>
      <c r="BOV41" s="1016"/>
      <c r="BOW41" s="1016"/>
      <c r="BOX41" s="1016"/>
      <c r="BOY41" s="1016"/>
      <c r="BOZ41" s="1016"/>
      <c r="BPA41" s="1016"/>
      <c r="BPB41" s="1016"/>
      <c r="BPC41" s="1016"/>
      <c r="BPD41" s="1016"/>
      <c r="BPE41" s="1016"/>
      <c r="BPF41" s="1016"/>
      <c r="BPG41" s="1016"/>
      <c r="BPH41" s="1016"/>
      <c r="BPI41" s="1016"/>
      <c r="BPJ41" s="1016"/>
      <c r="BPK41" s="1016"/>
      <c r="BPL41" s="1016"/>
      <c r="BPM41" s="1016"/>
      <c r="BPN41" s="1016"/>
      <c r="BPO41" s="1016"/>
      <c r="BPP41" s="1016"/>
      <c r="BPQ41" s="1016"/>
      <c r="BPR41" s="1016"/>
      <c r="BPS41" s="1016"/>
      <c r="BPT41" s="1016"/>
      <c r="BPU41" s="1016"/>
      <c r="BPV41" s="1016"/>
      <c r="BPW41" s="1016"/>
      <c r="BPX41" s="1016"/>
      <c r="BPY41" s="1016"/>
      <c r="BPZ41" s="1016"/>
      <c r="BQA41" s="1016"/>
      <c r="BQB41" s="1016"/>
      <c r="BQC41" s="1016"/>
      <c r="BQD41" s="1016"/>
      <c r="BQE41" s="1016"/>
      <c r="BQF41" s="1016"/>
      <c r="BQG41" s="1016"/>
      <c r="BQH41" s="1016"/>
      <c r="BQI41" s="1016"/>
      <c r="BQJ41" s="1016"/>
      <c r="BQK41" s="1016"/>
      <c r="BQL41" s="1016"/>
      <c r="BQM41" s="1016"/>
      <c r="BQN41" s="1016"/>
      <c r="BQO41" s="1016"/>
      <c r="BQP41" s="1016"/>
      <c r="BQQ41" s="1016"/>
      <c r="BQR41" s="1016"/>
      <c r="BQS41" s="1016"/>
      <c r="BQT41" s="1016"/>
      <c r="BQU41" s="1016"/>
      <c r="BQV41" s="1016"/>
      <c r="BQW41" s="1016"/>
      <c r="BQX41" s="1016"/>
      <c r="BQY41" s="1016"/>
      <c r="BQZ41" s="1016"/>
      <c r="BRA41" s="1016"/>
      <c r="BRB41" s="1016"/>
      <c r="BRC41" s="1016"/>
      <c r="BRD41" s="1016"/>
      <c r="BRE41" s="1016"/>
      <c r="BRF41" s="1016"/>
      <c r="BRG41" s="1016"/>
      <c r="BRH41" s="1016"/>
      <c r="BRI41" s="1016"/>
      <c r="BRJ41" s="1016"/>
      <c r="BRK41" s="1016"/>
      <c r="BRL41" s="1016"/>
      <c r="BRM41" s="1016"/>
      <c r="BRN41" s="1016"/>
      <c r="BRO41" s="1016"/>
      <c r="BRP41" s="1016"/>
      <c r="BRQ41" s="1016"/>
      <c r="BRR41" s="1016"/>
      <c r="BRS41" s="1016"/>
      <c r="BRT41" s="1016"/>
      <c r="BRU41" s="1016"/>
      <c r="BRV41" s="1016"/>
      <c r="BRW41" s="1016"/>
      <c r="BRX41" s="1016"/>
      <c r="BRY41" s="1016"/>
      <c r="BRZ41" s="1016"/>
      <c r="BSA41" s="1016"/>
      <c r="BSB41" s="1016"/>
      <c r="BSC41" s="1016"/>
      <c r="BSD41" s="1016"/>
      <c r="BSE41" s="1016"/>
      <c r="BSF41" s="1016"/>
      <c r="BSG41" s="1016"/>
      <c r="BSH41" s="1016"/>
      <c r="BSI41" s="1016"/>
      <c r="BSJ41" s="1016"/>
      <c r="BSK41" s="1016"/>
      <c r="BSL41" s="1016"/>
      <c r="BSM41" s="1016"/>
      <c r="BSN41" s="1016"/>
      <c r="BSO41" s="1016"/>
      <c r="BSP41" s="1016"/>
      <c r="BSQ41" s="1016"/>
      <c r="BSR41" s="1016"/>
      <c r="BSS41" s="1016"/>
      <c r="BST41" s="1016"/>
      <c r="BSU41" s="1016"/>
      <c r="BSV41" s="1016"/>
      <c r="BSW41" s="1016"/>
      <c r="BSX41" s="1016"/>
      <c r="BSY41" s="1016"/>
      <c r="BSZ41" s="1016"/>
      <c r="BTA41" s="1016"/>
      <c r="BTB41" s="1016"/>
      <c r="BTC41" s="1016"/>
      <c r="BTD41" s="1016"/>
      <c r="BTE41" s="1016"/>
      <c r="BTF41" s="1016"/>
      <c r="BTG41" s="1016"/>
      <c r="BTH41" s="1016"/>
      <c r="BTI41" s="1016"/>
      <c r="BTJ41" s="1016"/>
      <c r="BTK41" s="1016"/>
      <c r="BTL41" s="1016"/>
      <c r="BTM41" s="1016"/>
      <c r="BTN41" s="1016"/>
      <c r="BTO41" s="1016"/>
      <c r="BTP41" s="1016"/>
      <c r="BTQ41" s="1016"/>
      <c r="BTR41" s="1016"/>
      <c r="BTS41" s="1016"/>
      <c r="BTT41" s="1016"/>
      <c r="BTU41" s="1016"/>
      <c r="BTV41" s="1016"/>
      <c r="BTW41" s="1016"/>
      <c r="BTX41" s="1016"/>
      <c r="BTY41" s="1016"/>
      <c r="BTZ41" s="1016"/>
      <c r="BUA41" s="1016"/>
      <c r="BUB41" s="1016"/>
      <c r="BUC41" s="1016"/>
      <c r="BUD41" s="1016"/>
      <c r="BUE41" s="1016"/>
      <c r="BUF41" s="1016"/>
      <c r="BUG41" s="1016"/>
      <c r="BUH41" s="1016"/>
      <c r="BUI41" s="1016"/>
      <c r="BUJ41" s="1016"/>
      <c r="BUK41" s="1016"/>
      <c r="BUL41" s="1016"/>
      <c r="BUM41" s="1016"/>
      <c r="BUN41" s="1016"/>
      <c r="BUO41" s="1016"/>
      <c r="BUP41" s="1016"/>
      <c r="BUQ41" s="1016"/>
      <c r="BUR41" s="1016"/>
      <c r="BUS41" s="1016"/>
      <c r="BUT41" s="1016"/>
      <c r="BUU41" s="1016"/>
      <c r="BUV41" s="1016"/>
      <c r="BUW41" s="1016"/>
      <c r="BUX41" s="1016"/>
      <c r="BUY41" s="1016"/>
      <c r="BUZ41" s="1016"/>
      <c r="BVA41" s="1016"/>
      <c r="BVB41" s="1016"/>
      <c r="BVC41" s="1016"/>
      <c r="BVD41" s="1016"/>
      <c r="BVE41" s="1016"/>
      <c r="BVF41" s="1016"/>
      <c r="BVG41" s="1016"/>
      <c r="BVH41" s="1016"/>
      <c r="BVI41" s="1016"/>
      <c r="BVJ41" s="1016"/>
      <c r="BVK41" s="1016"/>
      <c r="BVL41" s="1016"/>
      <c r="BVM41" s="1016"/>
      <c r="BVN41" s="1016"/>
      <c r="BVO41" s="1016"/>
      <c r="BVP41" s="1016"/>
      <c r="BVQ41" s="1016"/>
      <c r="BVR41" s="1016"/>
      <c r="BVS41" s="1016"/>
      <c r="BVT41" s="1016"/>
      <c r="BVU41" s="1016"/>
      <c r="BVV41" s="1016"/>
      <c r="BVW41" s="1016"/>
      <c r="BVX41" s="1016"/>
      <c r="BVY41" s="1016"/>
      <c r="BVZ41" s="1016"/>
      <c r="BWA41" s="1016"/>
      <c r="BWB41" s="1016"/>
      <c r="BWC41" s="1016"/>
      <c r="BWD41" s="1016"/>
      <c r="BWE41" s="1016"/>
      <c r="BWF41" s="1016"/>
      <c r="BWG41" s="1016"/>
      <c r="BWH41" s="1016"/>
      <c r="BWI41" s="1016"/>
      <c r="BWJ41" s="1016"/>
      <c r="BWK41" s="1016"/>
      <c r="BWL41" s="1016"/>
      <c r="BWM41" s="1016"/>
      <c r="BWN41" s="1016"/>
      <c r="BWO41" s="1016"/>
      <c r="BWP41" s="1016"/>
      <c r="BWQ41" s="1016"/>
      <c r="BWR41" s="1016"/>
      <c r="BWS41" s="1016"/>
      <c r="BWT41" s="1016"/>
      <c r="BWU41" s="1016"/>
      <c r="BWV41" s="1016"/>
      <c r="BWW41" s="1016"/>
      <c r="BWX41" s="1016"/>
      <c r="BWY41" s="1016"/>
      <c r="BWZ41" s="1016"/>
      <c r="BXA41" s="1016"/>
      <c r="BXB41" s="1016"/>
      <c r="BXC41" s="1016"/>
      <c r="BXD41" s="1016"/>
      <c r="BXE41" s="1016"/>
      <c r="BXF41" s="1016"/>
      <c r="BXG41" s="1016"/>
      <c r="BXH41" s="1016"/>
      <c r="BXI41" s="1016"/>
      <c r="BXJ41" s="1016"/>
      <c r="BXK41" s="1016"/>
      <c r="BXL41" s="1016"/>
      <c r="BXM41" s="1016"/>
      <c r="BXN41" s="1016"/>
      <c r="BXO41" s="1016"/>
      <c r="BXP41" s="1016"/>
      <c r="BXQ41" s="1016"/>
      <c r="BXR41" s="1016"/>
      <c r="BXS41" s="1016"/>
      <c r="BXT41" s="1016"/>
      <c r="BXU41" s="1016"/>
      <c r="BXV41" s="1016"/>
      <c r="BXW41" s="1016"/>
      <c r="BXX41" s="1016"/>
      <c r="BXY41" s="1016"/>
      <c r="BXZ41" s="1016"/>
      <c r="BYA41" s="1016"/>
      <c r="BYB41" s="1016"/>
      <c r="BYC41" s="1016"/>
      <c r="BYD41" s="1016"/>
      <c r="BYE41" s="1016"/>
      <c r="BYF41" s="1016"/>
      <c r="BYG41" s="1016"/>
      <c r="BYH41" s="1016"/>
      <c r="BYI41" s="1016"/>
      <c r="BYJ41" s="1016"/>
      <c r="BYK41" s="1016"/>
      <c r="BYL41" s="1016"/>
      <c r="BYM41" s="1016"/>
      <c r="BYN41" s="1016"/>
      <c r="BYO41" s="1016"/>
      <c r="BYP41" s="1016"/>
      <c r="BYQ41" s="1016"/>
      <c r="BYR41" s="1016"/>
      <c r="BYS41" s="1016"/>
      <c r="BYT41" s="1016"/>
      <c r="BYU41" s="1016"/>
      <c r="BYV41" s="1016"/>
      <c r="BYW41" s="1016"/>
      <c r="BYX41" s="1016"/>
      <c r="BYY41" s="1016"/>
      <c r="BYZ41" s="1016"/>
      <c r="BZA41" s="1016"/>
      <c r="BZB41" s="1016"/>
      <c r="BZC41" s="1016"/>
      <c r="BZD41" s="1016"/>
      <c r="BZE41" s="1016"/>
      <c r="BZF41" s="1016"/>
      <c r="BZG41" s="1016"/>
      <c r="BZH41" s="1016"/>
      <c r="BZI41" s="1016"/>
      <c r="BZJ41" s="1016"/>
      <c r="BZK41" s="1016"/>
      <c r="BZL41" s="1016"/>
      <c r="BZM41" s="1016"/>
      <c r="BZN41" s="1016"/>
      <c r="BZO41" s="1016"/>
      <c r="BZP41" s="1016"/>
      <c r="BZQ41" s="1016"/>
      <c r="BZR41" s="1016"/>
      <c r="BZS41" s="1016"/>
      <c r="BZT41" s="1016"/>
      <c r="BZU41" s="1016"/>
      <c r="BZV41" s="1016"/>
      <c r="BZW41" s="1016"/>
      <c r="BZX41" s="1016"/>
      <c r="BZY41" s="1016"/>
      <c r="BZZ41" s="1016"/>
      <c r="CAA41" s="1016"/>
      <c r="CAB41" s="1016"/>
      <c r="CAC41" s="1016"/>
      <c r="CAD41" s="1016"/>
      <c r="CAE41" s="1016"/>
      <c r="CAF41" s="1016"/>
      <c r="CAG41" s="1016"/>
      <c r="CAH41" s="1016"/>
      <c r="CAI41" s="1016"/>
      <c r="CAJ41" s="1016"/>
      <c r="CAK41" s="1016"/>
      <c r="CAL41" s="1016"/>
      <c r="CAM41" s="1016"/>
      <c r="CAN41" s="1016"/>
      <c r="CAO41" s="1016"/>
      <c r="CAP41" s="1016"/>
      <c r="CAQ41" s="1016"/>
      <c r="CAR41" s="1016"/>
      <c r="CAS41" s="1016"/>
      <c r="CAT41" s="1016"/>
      <c r="CAU41" s="1016"/>
      <c r="CAV41" s="1016"/>
      <c r="CAW41" s="1016"/>
      <c r="CAX41" s="1016"/>
      <c r="CAY41" s="1016"/>
      <c r="CAZ41" s="1016"/>
      <c r="CBA41" s="1016"/>
      <c r="CBB41" s="1016"/>
      <c r="CBC41" s="1016"/>
      <c r="CBD41" s="1016"/>
      <c r="CBE41" s="1016"/>
      <c r="CBF41" s="1016"/>
      <c r="CBG41" s="1016"/>
      <c r="CBH41" s="1016"/>
      <c r="CBI41" s="1016"/>
      <c r="CBJ41" s="1016"/>
      <c r="CBK41" s="1016"/>
      <c r="CBL41" s="1016"/>
      <c r="CBM41" s="1016"/>
      <c r="CBN41" s="1016"/>
      <c r="CBO41" s="1016"/>
      <c r="CBP41" s="1016"/>
      <c r="CBQ41" s="1016"/>
      <c r="CBR41" s="1016"/>
      <c r="CBS41" s="1016"/>
      <c r="CBT41" s="1016"/>
      <c r="CBU41" s="1016"/>
      <c r="CBV41" s="1016"/>
      <c r="CBW41" s="1016"/>
      <c r="CBX41" s="1016"/>
      <c r="CBY41" s="1016"/>
      <c r="CBZ41" s="1016"/>
      <c r="CCA41" s="1016"/>
      <c r="CCB41" s="1016"/>
      <c r="CCC41" s="1016"/>
      <c r="CCD41" s="1016"/>
      <c r="CCE41" s="1016"/>
      <c r="CCF41" s="1016"/>
      <c r="CCG41" s="1016"/>
      <c r="CCH41" s="1016"/>
      <c r="CCI41" s="1016"/>
      <c r="CCJ41" s="1016"/>
      <c r="CCK41" s="1016"/>
      <c r="CCL41" s="1016"/>
      <c r="CCM41" s="1016"/>
      <c r="CCN41" s="1016"/>
      <c r="CCO41" s="1016"/>
      <c r="CCP41" s="1016"/>
      <c r="CCQ41" s="1016"/>
      <c r="CCR41" s="1016"/>
      <c r="CCS41" s="1016"/>
      <c r="CCT41" s="1016"/>
      <c r="CCU41" s="1016"/>
      <c r="CCV41" s="1016"/>
      <c r="CCW41" s="1016"/>
      <c r="CCX41" s="1016"/>
      <c r="CCY41" s="1016"/>
      <c r="CCZ41" s="1016"/>
      <c r="CDA41" s="1016"/>
      <c r="CDB41" s="1016"/>
      <c r="CDC41" s="1016"/>
      <c r="CDD41" s="1016"/>
      <c r="CDE41" s="1016"/>
      <c r="CDF41" s="1016"/>
      <c r="CDG41" s="1016"/>
      <c r="CDH41" s="1016"/>
      <c r="CDI41" s="1016"/>
      <c r="CDJ41" s="1016"/>
      <c r="CDK41" s="1016"/>
      <c r="CDL41" s="1016"/>
      <c r="CDM41" s="1016"/>
      <c r="CDN41" s="1016"/>
      <c r="CDO41" s="1016"/>
      <c r="CDP41" s="1016"/>
      <c r="CDQ41" s="1016"/>
      <c r="CDR41" s="1016"/>
      <c r="CDS41" s="1016"/>
      <c r="CDT41" s="1016"/>
      <c r="CDU41" s="1016"/>
      <c r="CDV41" s="1016"/>
      <c r="CDW41" s="1016"/>
      <c r="CDX41" s="1016"/>
      <c r="CDY41" s="1016"/>
      <c r="CDZ41" s="1016"/>
      <c r="CEA41" s="1016"/>
      <c r="CEB41" s="1016"/>
      <c r="CEC41" s="1016"/>
      <c r="CED41" s="1016"/>
      <c r="CEE41" s="1016"/>
      <c r="CEF41" s="1016"/>
      <c r="CEG41" s="1016"/>
      <c r="CEH41" s="1016"/>
      <c r="CEI41" s="1016"/>
      <c r="CEJ41" s="1016"/>
      <c r="CEK41" s="1016"/>
      <c r="CEL41" s="1016"/>
      <c r="CEM41" s="1016"/>
      <c r="CEN41" s="1016"/>
      <c r="CEO41" s="1016"/>
      <c r="CEP41" s="1016"/>
      <c r="CEQ41" s="1016"/>
      <c r="CER41" s="1016"/>
      <c r="CES41" s="1016"/>
      <c r="CET41" s="1016"/>
      <c r="CEU41" s="1016"/>
      <c r="CEV41" s="1016"/>
      <c r="CEW41" s="1016"/>
      <c r="CEX41" s="1016"/>
      <c r="CEY41" s="1016"/>
      <c r="CEZ41" s="1016"/>
      <c r="CFA41" s="1016"/>
      <c r="CFB41" s="1016"/>
      <c r="CFC41" s="1016"/>
      <c r="CFD41" s="1016"/>
      <c r="CFE41" s="1016"/>
      <c r="CFF41" s="1016"/>
      <c r="CFG41" s="1016"/>
      <c r="CFH41" s="1016"/>
      <c r="CFI41" s="1016"/>
      <c r="CFJ41" s="1016"/>
      <c r="CFK41" s="1016"/>
      <c r="CFL41" s="1016"/>
      <c r="CFM41" s="1016"/>
      <c r="CFN41" s="1016"/>
      <c r="CFO41" s="1016"/>
      <c r="CFP41" s="1016"/>
      <c r="CFQ41" s="1016"/>
      <c r="CFR41" s="1016"/>
      <c r="CFS41" s="1016"/>
      <c r="CFT41" s="1016"/>
      <c r="CFU41" s="1016"/>
      <c r="CFV41" s="1016"/>
      <c r="CFW41" s="1016"/>
      <c r="CFX41" s="1016"/>
      <c r="CFY41" s="1016"/>
      <c r="CFZ41" s="1016"/>
      <c r="CGA41" s="1016"/>
      <c r="CGB41" s="1016"/>
      <c r="CGC41" s="1016"/>
      <c r="CGD41" s="1016"/>
      <c r="CGE41" s="1016"/>
      <c r="CGF41" s="1016"/>
      <c r="CGG41" s="1016"/>
      <c r="CGH41" s="1016"/>
      <c r="CGI41" s="1016"/>
      <c r="CGJ41" s="1016"/>
      <c r="CGK41" s="1016"/>
      <c r="CGL41" s="1016"/>
      <c r="CGM41" s="1016"/>
      <c r="CGN41" s="1016"/>
      <c r="CGO41" s="1016"/>
      <c r="CGP41" s="1016"/>
      <c r="CGQ41" s="1016"/>
      <c r="CGR41" s="1016"/>
      <c r="CGS41" s="1016"/>
      <c r="CGT41" s="1016"/>
      <c r="CGU41" s="1016"/>
      <c r="CGV41" s="1016"/>
      <c r="CGW41" s="1016"/>
      <c r="CGX41" s="1016"/>
      <c r="CGY41" s="1016"/>
      <c r="CGZ41" s="1016"/>
      <c r="CHA41" s="1016"/>
      <c r="CHB41" s="1016"/>
      <c r="CHC41" s="1016"/>
      <c r="CHD41" s="1016"/>
      <c r="CHE41" s="1016"/>
      <c r="CHF41" s="1016"/>
      <c r="CHG41" s="1016"/>
      <c r="CHH41" s="1016"/>
      <c r="CHI41" s="1016"/>
      <c r="CHJ41" s="1016"/>
      <c r="CHK41" s="1016"/>
      <c r="CHL41" s="1016"/>
      <c r="CHM41" s="1016"/>
      <c r="CHN41" s="1016"/>
      <c r="CHO41" s="1016"/>
      <c r="CHP41" s="1016"/>
      <c r="CHQ41" s="1016"/>
      <c r="CHR41" s="1016"/>
      <c r="CHS41" s="1016"/>
      <c r="CHT41" s="1016"/>
      <c r="CHU41" s="1016"/>
      <c r="CHV41" s="1016"/>
      <c r="CHW41" s="1016"/>
      <c r="CHX41" s="1016"/>
      <c r="CHY41" s="1016"/>
      <c r="CHZ41" s="1016"/>
      <c r="CIA41" s="1016"/>
      <c r="CIB41" s="1016"/>
      <c r="CIC41" s="1016"/>
      <c r="CID41" s="1016"/>
      <c r="CIE41" s="1016"/>
      <c r="CIF41" s="1016"/>
      <c r="CIG41" s="1016"/>
      <c r="CIH41" s="1016"/>
      <c r="CII41" s="1016"/>
      <c r="CIJ41" s="1016"/>
      <c r="CIK41" s="1016"/>
      <c r="CIL41" s="1016"/>
      <c r="CIM41" s="1016"/>
      <c r="CIN41" s="1016"/>
      <c r="CIO41" s="1016"/>
      <c r="CIP41" s="1016"/>
      <c r="CIQ41" s="1016"/>
      <c r="CIR41" s="1016"/>
      <c r="CIS41" s="1016"/>
      <c r="CIT41" s="1016"/>
      <c r="CIU41" s="1016"/>
      <c r="CIV41" s="1016"/>
      <c r="CIW41" s="1016"/>
      <c r="CIX41" s="1016"/>
      <c r="CIY41" s="1016"/>
      <c r="CIZ41" s="1016"/>
      <c r="CJA41" s="1016"/>
      <c r="CJB41" s="1016"/>
      <c r="CJC41" s="1016"/>
      <c r="CJD41" s="1016"/>
      <c r="CJE41" s="1016"/>
      <c r="CJF41" s="1016"/>
      <c r="CJG41" s="1016"/>
      <c r="CJH41" s="1016"/>
      <c r="CJI41" s="1016"/>
      <c r="CJJ41" s="1016"/>
      <c r="CJK41" s="1016"/>
      <c r="CJL41" s="1016"/>
      <c r="CJM41" s="1016"/>
      <c r="CJN41" s="1016"/>
      <c r="CJO41" s="1016"/>
      <c r="CJP41" s="1016"/>
      <c r="CJQ41" s="1016"/>
      <c r="CJR41" s="1016"/>
      <c r="CJS41" s="1016"/>
      <c r="CJT41" s="1016"/>
      <c r="CJU41" s="1016"/>
      <c r="CJV41" s="1016"/>
      <c r="CJW41" s="1016"/>
      <c r="CJX41" s="1016"/>
      <c r="CJY41" s="1016"/>
      <c r="CJZ41" s="1016"/>
      <c r="CKA41" s="1016"/>
      <c r="CKB41" s="1016"/>
      <c r="CKC41" s="1016"/>
      <c r="CKD41" s="1016"/>
      <c r="CKE41" s="1016"/>
      <c r="CKF41" s="1016"/>
      <c r="CKG41" s="1016"/>
      <c r="CKH41" s="1016"/>
      <c r="CKI41" s="1016"/>
      <c r="CKJ41" s="1016"/>
      <c r="CKK41" s="1016"/>
      <c r="CKL41" s="1016"/>
      <c r="CKM41" s="1016"/>
      <c r="CKN41" s="1016"/>
      <c r="CKO41" s="1016"/>
      <c r="CKP41" s="1016"/>
      <c r="CKQ41" s="1016"/>
      <c r="CKR41" s="1016"/>
      <c r="CKS41" s="1016"/>
      <c r="CKT41" s="1016"/>
      <c r="CKU41" s="1016"/>
      <c r="CKV41" s="1016"/>
      <c r="CKW41" s="1016"/>
      <c r="CKX41" s="1016"/>
      <c r="CKY41" s="1016"/>
      <c r="CKZ41" s="1016"/>
      <c r="CLA41" s="1016"/>
      <c r="CLB41" s="1016"/>
      <c r="CLC41" s="1016"/>
      <c r="CLD41" s="1016"/>
      <c r="CLE41" s="1016"/>
      <c r="CLF41" s="1016"/>
      <c r="CLG41" s="1016"/>
      <c r="CLH41" s="1016"/>
      <c r="CLI41" s="1016"/>
      <c r="CLJ41" s="1016"/>
      <c r="CLK41" s="1016"/>
      <c r="CLL41" s="1016"/>
      <c r="CLM41" s="1016"/>
      <c r="CLN41" s="1016"/>
      <c r="CLO41" s="1016"/>
      <c r="CLP41" s="1016"/>
      <c r="CLQ41" s="1016"/>
      <c r="CLR41" s="1016"/>
      <c r="CLS41" s="1016"/>
      <c r="CLT41" s="1016"/>
      <c r="CLU41" s="1016"/>
      <c r="CLV41" s="1016"/>
      <c r="CLW41" s="1016"/>
      <c r="CLX41" s="1016"/>
      <c r="CLY41" s="1016"/>
      <c r="CLZ41" s="1016"/>
      <c r="CMA41" s="1016"/>
      <c r="CMB41" s="1016"/>
      <c r="CMC41" s="1016"/>
      <c r="CMD41" s="1016"/>
      <c r="CME41" s="1016"/>
      <c r="CMF41" s="1016"/>
      <c r="CMG41" s="1016"/>
      <c r="CMH41" s="1016"/>
      <c r="CMI41" s="1016"/>
      <c r="CMJ41" s="1016"/>
      <c r="CMK41" s="1016"/>
      <c r="CML41" s="1016"/>
      <c r="CMM41" s="1016"/>
      <c r="CMN41" s="1016"/>
      <c r="CMO41" s="1016"/>
      <c r="CMP41" s="1016"/>
      <c r="CMQ41" s="1016"/>
      <c r="CMR41" s="1016"/>
      <c r="CMS41" s="1016"/>
      <c r="CMT41" s="1016"/>
      <c r="CMU41" s="1016"/>
      <c r="CMV41" s="1016"/>
      <c r="CMW41" s="1016"/>
      <c r="CMX41" s="1016"/>
      <c r="CMY41" s="1016"/>
      <c r="CMZ41" s="1016"/>
      <c r="CNA41" s="1016"/>
      <c r="CNB41" s="1016"/>
      <c r="CNC41" s="1016"/>
      <c r="CND41" s="1016"/>
      <c r="CNE41" s="1016"/>
      <c r="CNF41" s="1016"/>
      <c r="CNG41" s="1016"/>
      <c r="CNH41" s="1016"/>
      <c r="CNI41" s="1016"/>
      <c r="CNJ41" s="1016"/>
      <c r="CNK41" s="1016"/>
      <c r="CNL41" s="1016"/>
      <c r="CNM41" s="1016"/>
      <c r="CNN41" s="1016"/>
      <c r="CNO41" s="1016"/>
      <c r="CNP41" s="1016"/>
      <c r="CNQ41" s="1016"/>
      <c r="CNR41" s="1016"/>
      <c r="CNS41" s="1016"/>
      <c r="CNT41" s="1016"/>
      <c r="CNU41" s="1016"/>
      <c r="CNV41" s="1016"/>
      <c r="CNW41" s="1016"/>
      <c r="CNX41" s="1016"/>
      <c r="CNY41" s="1016"/>
      <c r="CNZ41" s="1016"/>
      <c r="COA41" s="1016"/>
      <c r="COB41" s="1016"/>
      <c r="COC41" s="1016"/>
      <c r="COD41" s="1016"/>
      <c r="COE41" s="1016"/>
      <c r="COF41" s="1016"/>
      <c r="COG41" s="1016"/>
      <c r="COH41" s="1016"/>
      <c r="COI41" s="1016"/>
      <c r="COJ41" s="1016"/>
      <c r="COK41" s="1016"/>
      <c r="COL41" s="1016"/>
      <c r="COM41" s="1016"/>
      <c r="CON41" s="1016"/>
      <c r="COO41" s="1016"/>
      <c r="COP41" s="1016"/>
      <c r="COQ41" s="1016"/>
      <c r="COR41" s="1016"/>
      <c r="COS41" s="1016"/>
      <c r="COT41" s="1016"/>
      <c r="COU41" s="1016"/>
      <c r="COV41" s="1016"/>
      <c r="COW41" s="1016"/>
      <c r="COX41" s="1016"/>
      <c r="COY41" s="1016"/>
      <c r="COZ41" s="1016"/>
      <c r="CPA41" s="1016"/>
      <c r="CPB41" s="1016"/>
      <c r="CPC41" s="1016"/>
      <c r="CPD41" s="1016"/>
      <c r="CPE41" s="1016"/>
      <c r="CPF41" s="1016"/>
      <c r="CPG41" s="1016"/>
      <c r="CPH41" s="1016"/>
      <c r="CPI41" s="1016"/>
      <c r="CPJ41" s="1016"/>
      <c r="CPK41" s="1016"/>
      <c r="CPL41" s="1016"/>
      <c r="CPM41" s="1016"/>
      <c r="CPN41" s="1016"/>
      <c r="CPO41" s="1016"/>
      <c r="CPP41" s="1016"/>
      <c r="CPQ41" s="1016"/>
      <c r="CPR41" s="1016"/>
      <c r="CPS41" s="1016"/>
      <c r="CPT41" s="1016"/>
      <c r="CPU41" s="1016"/>
      <c r="CPV41" s="1016"/>
      <c r="CPW41" s="1016"/>
      <c r="CPX41" s="1016"/>
      <c r="CPY41" s="1016"/>
      <c r="CPZ41" s="1016"/>
      <c r="CQA41" s="1016"/>
      <c r="CQB41" s="1016"/>
      <c r="CQC41" s="1016"/>
      <c r="CQD41" s="1016"/>
      <c r="CQE41" s="1016"/>
      <c r="CQF41" s="1016"/>
      <c r="CQG41" s="1016"/>
      <c r="CQH41" s="1016"/>
      <c r="CQI41" s="1016"/>
      <c r="CQJ41" s="1016"/>
      <c r="CQK41" s="1016"/>
      <c r="CQL41" s="1016"/>
      <c r="CQM41" s="1016"/>
      <c r="CQN41" s="1016"/>
      <c r="CQO41" s="1016"/>
      <c r="CQP41" s="1016"/>
      <c r="CQQ41" s="1016"/>
      <c r="CQR41" s="1016"/>
      <c r="CQS41" s="1016"/>
      <c r="CQT41" s="1016"/>
      <c r="CQU41" s="1016"/>
      <c r="CQV41" s="1016"/>
      <c r="CQW41" s="1016"/>
      <c r="CQX41" s="1016"/>
      <c r="CQY41" s="1016"/>
      <c r="CQZ41" s="1016"/>
      <c r="CRA41" s="1016"/>
      <c r="CRB41" s="1016"/>
      <c r="CRC41" s="1016"/>
      <c r="CRD41" s="1016"/>
      <c r="CRE41" s="1016"/>
      <c r="CRF41" s="1016"/>
      <c r="CRG41" s="1016"/>
      <c r="CRH41" s="1016"/>
      <c r="CRI41" s="1016"/>
      <c r="CRJ41" s="1016"/>
      <c r="CRK41" s="1016"/>
      <c r="CRL41" s="1016"/>
      <c r="CRM41" s="1016"/>
      <c r="CRN41" s="1016"/>
      <c r="CRO41" s="1016"/>
      <c r="CRP41" s="1016"/>
      <c r="CRQ41" s="1016"/>
      <c r="CRR41" s="1016"/>
      <c r="CRS41" s="1016"/>
      <c r="CRT41" s="1016"/>
      <c r="CRU41" s="1016"/>
      <c r="CRV41" s="1016"/>
      <c r="CRW41" s="1016"/>
      <c r="CRX41" s="1016"/>
      <c r="CRY41" s="1016"/>
      <c r="CRZ41" s="1016"/>
      <c r="CSA41" s="1016"/>
      <c r="CSB41" s="1016"/>
      <c r="CSC41" s="1016"/>
      <c r="CSD41" s="1016"/>
      <c r="CSE41" s="1016"/>
      <c r="CSF41" s="1016"/>
      <c r="CSG41" s="1016"/>
      <c r="CSH41" s="1016"/>
      <c r="CSI41" s="1016"/>
      <c r="CSJ41" s="1016"/>
      <c r="CSK41" s="1016"/>
      <c r="CSL41" s="1016"/>
      <c r="CSM41" s="1016"/>
      <c r="CSN41" s="1016"/>
      <c r="CSO41" s="1016"/>
      <c r="CSP41" s="1016"/>
      <c r="CSQ41" s="1016"/>
      <c r="CSR41" s="1016"/>
      <c r="CSS41" s="1016"/>
      <c r="CST41" s="1016"/>
      <c r="CSU41" s="1016"/>
      <c r="CSV41" s="1016"/>
      <c r="CSW41" s="1016"/>
      <c r="CSX41" s="1016"/>
      <c r="CSY41" s="1016"/>
      <c r="CSZ41" s="1016"/>
      <c r="CTA41" s="1016"/>
      <c r="CTB41" s="1016"/>
      <c r="CTC41" s="1016"/>
      <c r="CTD41" s="1016"/>
      <c r="CTE41" s="1016"/>
      <c r="CTF41" s="1016"/>
      <c r="CTG41" s="1016"/>
      <c r="CTH41" s="1016"/>
      <c r="CTI41" s="1016"/>
      <c r="CTJ41" s="1016"/>
      <c r="CTK41" s="1016"/>
      <c r="CTL41" s="1016"/>
      <c r="CTM41" s="1016"/>
      <c r="CTN41" s="1016"/>
      <c r="CTO41" s="1016"/>
      <c r="CTP41" s="1016"/>
      <c r="CTQ41" s="1016"/>
      <c r="CTR41" s="1016"/>
      <c r="CTS41" s="1016"/>
      <c r="CTT41" s="1016"/>
      <c r="CTU41" s="1016"/>
      <c r="CTV41" s="1016"/>
      <c r="CTW41" s="1016"/>
      <c r="CTX41" s="1016"/>
      <c r="CTY41" s="1016"/>
      <c r="CTZ41" s="1016"/>
      <c r="CUA41" s="1016"/>
      <c r="CUB41" s="1016"/>
      <c r="CUC41" s="1016"/>
      <c r="CUD41" s="1016"/>
      <c r="CUE41" s="1016"/>
      <c r="CUF41" s="1016"/>
      <c r="CUG41" s="1016"/>
      <c r="CUH41" s="1016"/>
      <c r="CUI41" s="1016"/>
      <c r="CUJ41" s="1016"/>
      <c r="CUK41" s="1016"/>
      <c r="CUL41" s="1016"/>
      <c r="CUM41" s="1016"/>
      <c r="CUN41" s="1016"/>
      <c r="CUO41" s="1016"/>
      <c r="CUP41" s="1016"/>
      <c r="CUQ41" s="1016"/>
      <c r="CUR41" s="1016"/>
      <c r="CUS41" s="1016"/>
      <c r="CUT41" s="1016"/>
      <c r="CUU41" s="1016"/>
      <c r="CUV41" s="1016"/>
      <c r="CUW41" s="1016"/>
      <c r="CUX41" s="1016"/>
      <c r="CUY41" s="1016"/>
      <c r="CUZ41" s="1016"/>
      <c r="CVA41" s="1016"/>
      <c r="CVB41" s="1016"/>
      <c r="CVC41" s="1016"/>
      <c r="CVD41" s="1016"/>
      <c r="CVE41" s="1016"/>
      <c r="CVF41" s="1016"/>
      <c r="CVG41" s="1016"/>
      <c r="CVH41" s="1016"/>
      <c r="CVI41" s="1016"/>
      <c r="CVJ41" s="1016"/>
      <c r="CVK41" s="1016"/>
      <c r="CVL41" s="1016"/>
      <c r="CVM41" s="1016"/>
      <c r="CVN41" s="1016"/>
      <c r="CVO41" s="1016"/>
      <c r="CVP41" s="1016"/>
      <c r="CVQ41" s="1016"/>
      <c r="CVR41" s="1016"/>
      <c r="CVS41" s="1016"/>
      <c r="CVT41" s="1016"/>
      <c r="CVU41" s="1016"/>
      <c r="CVV41" s="1016"/>
      <c r="CVW41" s="1016"/>
      <c r="CVX41" s="1016"/>
      <c r="CVY41" s="1016"/>
      <c r="CVZ41" s="1016"/>
      <c r="CWA41" s="1016"/>
      <c r="CWB41" s="1016"/>
      <c r="CWC41" s="1016"/>
      <c r="CWD41" s="1016"/>
      <c r="CWE41" s="1016"/>
      <c r="CWF41" s="1016"/>
      <c r="CWG41" s="1016"/>
      <c r="CWH41" s="1016"/>
      <c r="CWI41" s="1016"/>
      <c r="CWJ41" s="1016"/>
      <c r="CWK41" s="1016"/>
      <c r="CWL41" s="1016"/>
      <c r="CWM41" s="1016"/>
      <c r="CWN41" s="1016"/>
      <c r="CWO41" s="1016"/>
      <c r="CWP41" s="1016"/>
      <c r="CWQ41" s="1016"/>
      <c r="CWR41" s="1016"/>
      <c r="CWS41" s="1016"/>
      <c r="CWT41" s="1016"/>
      <c r="CWU41" s="1016"/>
      <c r="CWV41" s="1016"/>
      <c r="CWW41" s="1016"/>
      <c r="CWX41" s="1016"/>
      <c r="CWY41" s="1016"/>
      <c r="CWZ41" s="1016"/>
      <c r="CXA41" s="1016"/>
      <c r="CXB41" s="1016"/>
      <c r="CXC41" s="1016"/>
      <c r="CXD41" s="1016"/>
      <c r="CXE41" s="1016"/>
      <c r="CXF41" s="1016"/>
      <c r="CXG41" s="1016"/>
      <c r="CXH41" s="1016"/>
      <c r="CXI41" s="1016"/>
      <c r="CXJ41" s="1016"/>
      <c r="CXK41" s="1016"/>
      <c r="CXL41" s="1016"/>
      <c r="CXM41" s="1016"/>
      <c r="CXN41" s="1016"/>
      <c r="CXO41" s="1016"/>
      <c r="CXP41" s="1016"/>
      <c r="CXQ41" s="1016"/>
      <c r="CXR41" s="1016"/>
      <c r="CXS41" s="1016"/>
      <c r="CXT41" s="1016"/>
      <c r="CXU41" s="1016"/>
      <c r="CXV41" s="1016"/>
      <c r="CXW41" s="1016"/>
      <c r="CXX41" s="1016"/>
      <c r="CXY41" s="1016"/>
      <c r="CXZ41" s="1016"/>
      <c r="CYA41" s="1016"/>
      <c r="CYB41" s="1016"/>
      <c r="CYC41" s="1016"/>
      <c r="CYD41" s="1016"/>
      <c r="CYE41" s="1016"/>
      <c r="CYF41" s="1016"/>
      <c r="CYG41" s="1016"/>
      <c r="CYH41" s="1016"/>
      <c r="CYI41" s="1016"/>
      <c r="CYJ41" s="1016"/>
      <c r="CYK41" s="1016"/>
      <c r="CYL41" s="1016"/>
      <c r="CYM41" s="1016"/>
      <c r="CYN41" s="1016"/>
      <c r="CYO41" s="1016"/>
      <c r="CYP41" s="1016"/>
      <c r="CYQ41" s="1016"/>
      <c r="CYR41" s="1016"/>
      <c r="CYS41" s="1016"/>
      <c r="CYT41" s="1016"/>
      <c r="CYU41" s="1016"/>
      <c r="CYV41" s="1016"/>
      <c r="CYW41" s="1016"/>
      <c r="CYX41" s="1016"/>
      <c r="CYY41" s="1016"/>
      <c r="CYZ41" s="1016"/>
      <c r="CZA41" s="1016"/>
      <c r="CZB41" s="1016"/>
      <c r="CZC41" s="1016"/>
      <c r="CZD41" s="1016"/>
      <c r="CZE41" s="1016"/>
      <c r="CZF41" s="1016"/>
      <c r="CZG41" s="1016"/>
      <c r="CZH41" s="1016"/>
      <c r="CZI41" s="1016"/>
      <c r="CZJ41" s="1016"/>
      <c r="CZK41" s="1016"/>
      <c r="CZL41" s="1016"/>
      <c r="CZM41" s="1016"/>
      <c r="CZN41" s="1016"/>
      <c r="CZO41" s="1016"/>
      <c r="CZP41" s="1016"/>
      <c r="CZQ41" s="1016"/>
      <c r="CZR41" s="1016"/>
      <c r="CZS41" s="1016"/>
      <c r="CZT41" s="1016"/>
      <c r="CZU41" s="1016"/>
      <c r="CZV41" s="1016"/>
      <c r="CZW41" s="1016"/>
      <c r="CZX41" s="1016"/>
      <c r="CZY41" s="1016"/>
      <c r="CZZ41" s="1016"/>
      <c r="DAA41" s="1016"/>
      <c r="DAB41" s="1016"/>
      <c r="DAC41" s="1016"/>
      <c r="DAD41" s="1016"/>
      <c r="DAE41" s="1016"/>
      <c r="DAF41" s="1016"/>
      <c r="DAG41" s="1016"/>
      <c r="DAH41" s="1016"/>
      <c r="DAI41" s="1016"/>
      <c r="DAJ41" s="1016"/>
      <c r="DAK41" s="1016"/>
      <c r="DAL41" s="1016"/>
      <c r="DAM41" s="1016"/>
      <c r="DAN41" s="1016"/>
      <c r="DAO41" s="1016"/>
      <c r="DAP41" s="1016"/>
      <c r="DAQ41" s="1016"/>
      <c r="DAR41" s="1016"/>
      <c r="DAS41" s="1016"/>
      <c r="DAT41" s="1016"/>
      <c r="DAU41" s="1016"/>
      <c r="DAV41" s="1016"/>
      <c r="DAW41" s="1016"/>
      <c r="DAX41" s="1016"/>
      <c r="DAY41" s="1016"/>
      <c r="DAZ41" s="1016"/>
      <c r="DBA41" s="1016"/>
      <c r="DBB41" s="1016"/>
      <c r="DBC41" s="1016"/>
      <c r="DBD41" s="1016"/>
      <c r="DBE41" s="1016"/>
      <c r="DBF41" s="1016"/>
      <c r="DBG41" s="1016"/>
      <c r="DBH41" s="1016"/>
      <c r="DBI41" s="1016"/>
      <c r="DBJ41" s="1016"/>
      <c r="DBK41" s="1016"/>
      <c r="DBL41" s="1016"/>
      <c r="DBM41" s="1016"/>
      <c r="DBN41" s="1016"/>
      <c r="DBO41" s="1016"/>
      <c r="DBP41" s="1016"/>
      <c r="DBQ41" s="1016"/>
      <c r="DBR41" s="1016"/>
      <c r="DBS41" s="1016"/>
      <c r="DBT41" s="1016"/>
      <c r="DBU41" s="1016"/>
      <c r="DBV41" s="1016"/>
      <c r="DBW41" s="1016"/>
      <c r="DBX41" s="1016"/>
      <c r="DBY41" s="1016"/>
      <c r="DBZ41" s="1016"/>
      <c r="DCA41" s="1016"/>
      <c r="DCB41" s="1016"/>
      <c r="DCC41" s="1016"/>
      <c r="DCD41" s="1016"/>
      <c r="DCE41" s="1016"/>
      <c r="DCF41" s="1016"/>
      <c r="DCG41" s="1016"/>
      <c r="DCH41" s="1016"/>
      <c r="DCI41" s="1016"/>
      <c r="DCJ41" s="1016"/>
      <c r="DCK41" s="1016"/>
      <c r="DCL41" s="1016"/>
      <c r="DCM41" s="1016"/>
      <c r="DCN41" s="1016"/>
      <c r="DCO41" s="1016"/>
      <c r="DCP41" s="1016"/>
      <c r="DCQ41" s="1016"/>
      <c r="DCR41" s="1016"/>
      <c r="DCS41" s="1016"/>
      <c r="DCT41" s="1016"/>
      <c r="DCU41" s="1016"/>
      <c r="DCV41" s="1016"/>
      <c r="DCW41" s="1016"/>
      <c r="DCX41" s="1016"/>
      <c r="DCY41" s="1016"/>
      <c r="DCZ41" s="1016"/>
      <c r="DDA41" s="1016"/>
      <c r="DDB41" s="1016"/>
      <c r="DDC41" s="1016"/>
      <c r="DDD41" s="1016"/>
      <c r="DDE41" s="1016"/>
      <c r="DDF41" s="1016"/>
      <c r="DDG41" s="1016"/>
      <c r="DDH41" s="1016"/>
      <c r="DDI41" s="1016"/>
      <c r="DDJ41" s="1016"/>
      <c r="DDK41" s="1016"/>
      <c r="DDL41" s="1016"/>
      <c r="DDM41" s="1016"/>
      <c r="DDN41" s="1016"/>
      <c r="DDO41" s="1016"/>
      <c r="DDP41" s="1016"/>
      <c r="DDQ41" s="1016"/>
      <c r="DDR41" s="1016"/>
      <c r="DDS41" s="1016"/>
      <c r="DDT41" s="1016"/>
      <c r="DDU41" s="1016"/>
      <c r="DDV41" s="1016"/>
      <c r="DDW41" s="1016"/>
      <c r="DDX41" s="1016"/>
      <c r="DDY41" s="1016"/>
      <c r="DDZ41" s="1016"/>
      <c r="DEA41" s="1016"/>
      <c r="DEB41" s="1016"/>
      <c r="DEC41" s="1016"/>
      <c r="DED41" s="1016"/>
      <c r="DEE41" s="1016"/>
      <c r="DEF41" s="1016"/>
      <c r="DEG41" s="1016"/>
      <c r="DEH41" s="1016"/>
      <c r="DEI41" s="1016"/>
      <c r="DEJ41" s="1016"/>
      <c r="DEK41" s="1016"/>
      <c r="DEL41" s="1016"/>
      <c r="DEM41" s="1016"/>
      <c r="DEN41" s="1016"/>
      <c r="DEO41" s="1016"/>
      <c r="DEP41" s="1016"/>
      <c r="DEQ41" s="1016"/>
      <c r="DER41" s="1016"/>
      <c r="DES41" s="1016"/>
      <c r="DET41" s="1016"/>
      <c r="DEU41" s="1016"/>
      <c r="DEV41" s="1016"/>
      <c r="DEW41" s="1016"/>
      <c r="DEX41" s="1016"/>
      <c r="DEY41" s="1016"/>
      <c r="DEZ41" s="1016"/>
      <c r="DFA41" s="1016"/>
      <c r="DFB41" s="1016"/>
      <c r="DFC41" s="1016"/>
      <c r="DFD41" s="1016"/>
      <c r="DFE41" s="1016"/>
      <c r="DFF41" s="1016"/>
      <c r="DFG41" s="1016"/>
      <c r="DFH41" s="1016"/>
      <c r="DFI41" s="1016"/>
      <c r="DFJ41" s="1016"/>
      <c r="DFK41" s="1016"/>
      <c r="DFL41" s="1016"/>
      <c r="DFM41" s="1016"/>
      <c r="DFN41" s="1016"/>
      <c r="DFO41" s="1016"/>
      <c r="DFP41" s="1016"/>
      <c r="DFQ41" s="1016"/>
      <c r="DFR41" s="1016"/>
      <c r="DFS41" s="1016"/>
      <c r="DFT41" s="1016"/>
      <c r="DFU41" s="1016"/>
      <c r="DFV41" s="1016"/>
      <c r="DFW41" s="1016"/>
      <c r="DFX41" s="1016"/>
      <c r="DFY41" s="1016"/>
      <c r="DFZ41" s="1016"/>
      <c r="DGA41" s="1016"/>
      <c r="DGB41" s="1016"/>
      <c r="DGC41" s="1016"/>
      <c r="DGD41" s="1016"/>
      <c r="DGE41" s="1016"/>
      <c r="DGF41" s="1016"/>
      <c r="DGG41" s="1016"/>
      <c r="DGH41" s="1016"/>
      <c r="DGI41" s="1016"/>
      <c r="DGJ41" s="1016"/>
      <c r="DGK41" s="1016"/>
      <c r="DGL41" s="1016"/>
      <c r="DGM41" s="1016"/>
      <c r="DGN41" s="1016"/>
      <c r="DGO41" s="1016"/>
      <c r="DGP41" s="1016"/>
      <c r="DGQ41" s="1016"/>
      <c r="DGR41" s="1016"/>
      <c r="DGS41" s="1016"/>
      <c r="DGT41" s="1016"/>
      <c r="DGU41" s="1016"/>
      <c r="DGV41" s="1016"/>
      <c r="DGW41" s="1016"/>
      <c r="DGX41" s="1016"/>
      <c r="DGY41" s="1016"/>
      <c r="DGZ41" s="1016"/>
      <c r="DHA41" s="1016"/>
      <c r="DHB41" s="1016"/>
      <c r="DHC41" s="1016"/>
      <c r="DHD41" s="1016"/>
      <c r="DHE41" s="1016"/>
      <c r="DHF41" s="1016"/>
      <c r="DHG41" s="1016"/>
      <c r="DHH41" s="1016"/>
      <c r="DHI41" s="1016"/>
      <c r="DHJ41" s="1016"/>
      <c r="DHK41" s="1016"/>
      <c r="DHL41" s="1016"/>
      <c r="DHM41" s="1016"/>
      <c r="DHN41" s="1016"/>
      <c r="DHO41" s="1016"/>
      <c r="DHP41" s="1016"/>
      <c r="DHQ41" s="1016"/>
      <c r="DHR41" s="1016"/>
      <c r="DHS41" s="1016"/>
      <c r="DHT41" s="1016"/>
      <c r="DHU41" s="1016"/>
      <c r="DHV41" s="1016"/>
      <c r="DHW41" s="1016"/>
      <c r="DHX41" s="1016"/>
      <c r="DHY41" s="1016"/>
      <c r="DHZ41" s="1016"/>
      <c r="DIA41" s="1016"/>
      <c r="DIB41" s="1016"/>
      <c r="DIC41" s="1016"/>
      <c r="DID41" s="1016"/>
      <c r="DIE41" s="1016"/>
      <c r="DIF41" s="1016"/>
      <c r="DIG41" s="1016"/>
      <c r="DIH41" s="1016"/>
      <c r="DII41" s="1016"/>
      <c r="DIJ41" s="1016"/>
      <c r="DIK41" s="1016"/>
      <c r="DIL41" s="1016"/>
      <c r="DIM41" s="1016"/>
      <c r="DIN41" s="1016"/>
      <c r="DIO41" s="1016"/>
      <c r="DIP41" s="1016"/>
      <c r="DIQ41" s="1016"/>
      <c r="DIR41" s="1016"/>
      <c r="DIS41" s="1016"/>
      <c r="DIT41" s="1016"/>
      <c r="DIU41" s="1016"/>
      <c r="DIV41" s="1016"/>
      <c r="DIW41" s="1016"/>
      <c r="DIX41" s="1016"/>
      <c r="DIY41" s="1016"/>
      <c r="DIZ41" s="1016"/>
      <c r="DJA41" s="1016"/>
      <c r="DJB41" s="1016"/>
      <c r="DJC41" s="1016"/>
      <c r="DJD41" s="1016"/>
      <c r="DJE41" s="1016"/>
      <c r="DJF41" s="1016"/>
      <c r="DJG41" s="1016"/>
      <c r="DJH41" s="1016"/>
      <c r="DJI41" s="1016"/>
      <c r="DJJ41" s="1016"/>
      <c r="DJK41" s="1016"/>
      <c r="DJL41" s="1016"/>
      <c r="DJM41" s="1016"/>
      <c r="DJN41" s="1016"/>
      <c r="DJO41" s="1016"/>
      <c r="DJP41" s="1016"/>
      <c r="DJQ41" s="1016"/>
      <c r="DJR41" s="1016"/>
      <c r="DJS41" s="1016"/>
      <c r="DJT41" s="1016"/>
      <c r="DJU41" s="1016"/>
      <c r="DJV41" s="1016"/>
      <c r="DJW41" s="1016"/>
      <c r="DJX41" s="1016"/>
      <c r="DJY41" s="1016"/>
      <c r="DJZ41" s="1016"/>
      <c r="DKA41" s="1016"/>
      <c r="DKB41" s="1016"/>
      <c r="DKC41" s="1016"/>
      <c r="DKD41" s="1016"/>
      <c r="DKE41" s="1016"/>
      <c r="DKF41" s="1016"/>
      <c r="DKG41" s="1016"/>
      <c r="DKH41" s="1016"/>
      <c r="DKI41" s="1016"/>
      <c r="DKJ41" s="1016"/>
      <c r="DKK41" s="1016"/>
      <c r="DKL41" s="1016"/>
      <c r="DKM41" s="1016"/>
      <c r="DKN41" s="1016"/>
      <c r="DKO41" s="1016"/>
      <c r="DKP41" s="1016"/>
      <c r="DKQ41" s="1016"/>
      <c r="DKR41" s="1016"/>
      <c r="DKS41" s="1016"/>
      <c r="DKT41" s="1016"/>
      <c r="DKU41" s="1016"/>
      <c r="DKV41" s="1016"/>
      <c r="DKW41" s="1016"/>
      <c r="DKX41" s="1016"/>
      <c r="DKY41" s="1016"/>
      <c r="DKZ41" s="1016"/>
      <c r="DLA41" s="1016"/>
      <c r="DLB41" s="1016"/>
      <c r="DLC41" s="1016"/>
      <c r="DLD41" s="1016"/>
      <c r="DLE41" s="1016"/>
      <c r="DLF41" s="1016"/>
      <c r="DLG41" s="1016"/>
      <c r="DLH41" s="1016"/>
      <c r="DLI41" s="1016"/>
      <c r="DLJ41" s="1016"/>
      <c r="DLK41" s="1016"/>
      <c r="DLL41" s="1016"/>
      <c r="DLM41" s="1016"/>
      <c r="DLN41" s="1016"/>
      <c r="DLO41" s="1016"/>
      <c r="DLP41" s="1016"/>
      <c r="DLQ41" s="1016"/>
      <c r="DLR41" s="1016"/>
      <c r="DLS41" s="1016"/>
      <c r="DLT41" s="1016"/>
      <c r="DLU41" s="1016"/>
      <c r="DLV41" s="1016"/>
      <c r="DLW41" s="1016"/>
      <c r="DLX41" s="1016"/>
      <c r="DLY41" s="1016"/>
      <c r="DLZ41" s="1016"/>
      <c r="DMA41" s="1016"/>
      <c r="DMB41" s="1016"/>
      <c r="DMC41" s="1016"/>
      <c r="DMD41" s="1016"/>
      <c r="DME41" s="1016"/>
      <c r="DMF41" s="1016"/>
      <c r="DMG41" s="1016"/>
      <c r="DMH41" s="1016"/>
      <c r="DMI41" s="1016"/>
      <c r="DMJ41" s="1016"/>
      <c r="DMK41" s="1016"/>
      <c r="DML41" s="1016"/>
      <c r="DMM41" s="1016"/>
      <c r="DMN41" s="1016"/>
      <c r="DMO41" s="1016"/>
      <c r="DMP41" s="1016"/>
      <c r="DMQ41" s="1016"/>
      <c r="DMR41" s="1016"/>
      <c r="DMS41" s="1016"/>
      <c r="DMT41" s="1016"/>
      <c r="DMU41" s="1016"/>
      <c r="DMV41" s="1016"/>
      <c r="DMW41" s="1016"/>
      <c r="DMX41" s="1016"/>
      <c r="DMY41" s="1016"/>
      <c r="DMZ41" s="1016"/>
      <c r="DNA41" s="1016"/>
      <c r="DNB41" s="1016"/>
      <c r="DNC41" s="1016"/>
      <c r="DND41" s="1016"/>
      <c r="DNE41" s="1016"/>
      <c r="DNF41" s="1016"/>
      <c r="DNG41" s="1016"/>
      <c r="DNH41" s="1016"/>
      <c r="DNI41" s="1016"/>
      <c r="DNJ41" s="1016"/>
      <c r="DNK41" s="1016"/>
      <c r="DNL41" s="1016"/>
      <c r="DNM41" s="1016"/>
      <c r="DNN41" s="1016"/>
      <c r="DNO41" s="1016"/>
      <c r="DNP41" s="1016"/>
      <c r="DNQ41" s="1016"/>
      <c r="DNR41" s="1016"/>
      <c r="DNS41" s="1016"/>
      <c r="DNT41" s="1016"/>
      <c r="DNU41" s="1016"/>
      <c r="DNV41" s="1016"/>
      <c r="DNW41" s="1016"/>
      <c r="DNX41" s="1016"/>
      <c r="DNY41" s="1016"/>
      <c r="DNZ41" s="1016"/>
      <c r="DOA41" s="1016"/>
      <c r="DOB41" s="1016"/>
      <c r="DOC41" s="1016"/>
      <c r="DOD41" s="1016"/>
      <c r="DOE41" s="1016"/>
      <c r="DOF41" s="1016"/>
      <c r="DOG41" s="1016"/>
      <c r="DOH41" s="1016"/>
      <c r="DOI41" s="1016"/>
      <c r="DOJ41" s="1016"/>
      <c r="DOK41" s="1016"/>
      <c r="DOL41" s="1016"/>
      <c r="DOM41" s="1016"/>
      <c r="DON41" s="1016"/>
      <c r="DOO41" s="1016"/>
      <c r="DOP41" s="1016"/>
      <c r="DOQ41" s="1016"/>
      <c r="DOR41" s="1016"/>
      <c r="DOS41" s="1016"/>
      <c r="DOT41" s="1016"/>
      <c r="DOU41" s="1016"/>
      <c r="DOV41" s="1016"/>
      <c r="DOW41" s="1016"/>
      <c r="DOX41" s="1016"/>
      <c r="DOY41" s="1016"/>
      <c r="DOZ41" s="1016"/>
      <c r="DPA41" s="1016"/>
      <c r="DPB41" s="1016"/>
      <c r="DPC41" s="1016"/>
      <c r="DPD41" s="1016"/>
      <c r="DPE41" s="1016"/>
      <c r="DPF41" s="1016"/>
      <c r="DPG41" s="1016"/>
      <c r="DPH41" s="1016"/>
      <c r="DPI41" s="1016"/>
      <c r="DPJ41" s="1016"/>
      <c r="DPK41" s="1016"/>
      <c r="DPL41" s="1016"/>
      <c r="DPM41" s="1016"/>
      <c r="DPN41" s="1016"/>
      <c r="DPO41" s="1016"/>
      <c r="DPP41" s="1016"/>
      <c r="DPQ41" s="1016"/>
      <c r="DPR41" s="1016"/>
      <c r="DPS41" s="1016"/>
      <c r="DPT41" s="1016"/>
      <c r="DPU41" s="1016"/>
      <c r="DPV41" s="1016"/>
      <c r="DPW41" s="1016"/>
      <c r="DPX41" s="1016"/>
      <c r="DPY41" s="1016"/>
      <c r="DPZ41" s="1016"/>
      <c r="DQA41" s="1016"/>
      <c r="DQB41" s="1016"/>
      <c r="DQC41" s="1016"/>
      <c r="DQD41" s="1016"/>
      <c r="DQE41" s="1016"/>
      <c r="DQF41" s="1016"/>
      <c r="DQG41" s="1016"/>
      <c r="DQH41" s="1016"/>
      <c r="DQI41" s="1016"/>
      <c r="DQJ41" s="1016"/>
      <c r="DQK41" s="1016"/>
      <c r="DQL41" s="1016"/>
      <c r="DQM41" s="1016"/>
      <c r="DQN41" s="1016"/>
      <c r="DQO41" s="1016"/>
      <c r="DQP41" s="1016"/>
      <c r="DQQ41" s="1016"/>
      <c r="DQR41" s="1016"/>
      <c r="DQS41" s="1016"/>
      <c r="DQT41" s="1016"/>
      <c r="DQU41" s="1016"/>
      <c r="DQV41" s="1016"/>
      <c r="DQW41" s="1016"/>
      <c r="DQX41" s="1016"/>
      <c r="DQY41" s="1016"/>
      <c r="DQZ41" s="1016"/>
      <c r="DRA41" s="1016"/>
      <c r="DRB41" s="1016"/>
      <c r="DRC41" s="1016"/>
      <c r="DRD41" s="1016"/>
      <c r="DRE41" s="1016"/>
      <c r="DRF41" s="1016"/>
      <c r="DRG41" s="1016"/>
      <c r="DRH41" s="1016"/>
      <c r="DRI41" s="1016"/>
      <c r="DRJ41" s="1016"/>
      <c r="DRK41" s="1016"/>
      <c r="DRL41" s="1016"/>
      <c r="DRM41" s="1016"/>
      <c r="DRN41" s="1016"/>
      <c r="DRO41" s="1016"/>
      <c r="DRP41" s="1016"/>
      <c r="DRQ41" s="1016"/>
      <c r="DRR41" s="1016"/>
      <c r="DRS41" s="1016"/>
      <c r="DRT41" s="1016"/>
      <c r="DRU41" s="1016"/>
      <c r="DRV41" s="1016"/>
      <c r="DRW41" s="1016"/>
      <c r="DRX41" s="1016"/>
      <c r="DRY41" s="1016"/>
      <c r="DRZ41" s="1016"/>
      <c r="DSA41" s="1016"/>
      <c r="DSB41" s="1016"/>
      <c r="DSC41" s="1016"/>
      <c r="DSD41" s="1016"/>
      <c r="DSE41" s="1016"/>
      <c r="DSF41" s="1016"/>
      <c r="DSG41" s="1016"/>
      <c r="DSH41" s="1016"/>
      <c r="DSI41" s="1016"/>
      <c r="DSJ41" s="1016"/>
      <c r="DSK41" s="1016"/>
      <c r="DSL41" s="1016"/>
      <c r="DSM41" s="1016"/>
      <c r="DSN41" s="1016"/>
      <c r="DSO41" s="1016"/>
      <c r="DSP41" s="1016"/>
      <c r="DSQ41" s="1016"/>
      <c r="DSR41" s="1016"/>
      <c r="DSS41" s="1016"/>
      <c r="DST41" s="1016"/>
      <c r="DSU41" s="1016"/>
      <c r="DSV41" s="1016"/>
      <c r="DSW41" s="1016"/>
      <c r="DSX41" s="1016"/>
      <c r="DSY41" s="1016"/>
      <c r="DSZ41" s="1016"/>
      <c r="DTA41" s="1016"/>
      <c r="DTB41" s="1016"/>
      <c r="DTC41" s="1016"/>
      <c r="DTD41" s="1016"/>
      <c r="DTE41" s="1016"/>
      <c r="DTF41" s="1016"/>
      <c r="DTG41" s="1016"/>
      <c r="DTH41" s="1016"/>
      <c r="DTI41" s="1016"/>
      <c r="DTJ41" s="1016"/>
      <c r="DTK41" s="1016"/>
      <c r="DTL41" s="1016"/>
      <c r="DTM41" s="1016"/>
      <c r="DTN41" s="1016"/>
      <c r="DTO41" s="1016"/>
      <c r="DTP41" s="1016"/>
      <c r="DTQ41" s="1016"/>
      <c r="DTR41" s="1016"/>
      <c r="DTS41" s="1016"/>
      <c r="DTT41" s="1016"/>
      <c r="DTU41" s="1016"/>
      <c r="DTV41" s="1016"/>
      <c r="DTW41" s="1016"/>
      <c r="DTX41" s="1016"/>
      <c r="DTY41" s="1016"/>
      <c r="DTZ41" s="1016"/>
      <c r="DUA41" s="1016"/>
      <c r="DUB41" s="1016"/>
      <c r="DUC41" s="1016"/>
      <c r="DUD41" s="1016"/>
      <c r="DUE41" s="1016"/>
      <c r="DUF41" s="1016"/>
      <c r="DUG41" s="1016"/>
      <c r="DUH41" s="1016"/>
      <c r="DUI41" s="1016"/>
      <c r="DUJ41" s="1016"/>
      <c r="DUK41" s="1016"/>
      <c r="DUL41" s="1016"/>
      <c r="DUM41" s="1016"/>
      <c r="DUN41" s="1016"/>
      <c r="DUO41" s="1016"/>
      <c r="DUP41" s="1016"/>
      <c r="DUQ41" s="1016"/>
      <c r="DUR41" s="1016"/>
      <c r="DUS41" s="1016"/>
      <c r="DUT41" s="1016"/>
      <c r="DUU41" s="1016"/>
      <c r="DUV41" s="1016"/>
      <c r="DUW41" s="1016"/>
      <c r="DUX41" s="1016"/>
      <c r="DUY41" s="1016"/>
      <c r="DUZ41" s="1016"/>
      <c r="DVA41" s="1016"/>
      <c r="DVB41" s="1016"/>
      <c r="DVC41" s="1016"/>
      <c r="DVD41" s="1016"/>
      <c r="DVE41" s="1016"/>
      <c r="DVF41" s="1016"/>
      <c r="DVG41" s="1016"/>
      <c r="DVH41" s="1016"/>
      <c r="DVI41" s="1016"/>
      <c r="DVJ41" s="1016"/>
      <c r="DVK41" s="1016"/>
      <c r="DVL41" s="1016"/>
      <c r="DVM41" s="1016"/>
      <c r="DVN41" s="1016"/>
      <c r="DVO41" s="1016"/>
      <c r="DVP41" s="1016"/>
      <c r="DVQ41" s="1016"/>
      <c r="DVR41" s="1016"/>
      <c r="DVS41" s="1016"/>
      <c r="DVT41" s="1016"/>
      <c r="DVU41" s="1016"/>
      <c r="DVV41" s="1016"/>
      <c r="DVW41" s="1016"/>
      <c r="DVX41" s="1016"/>
      <c r="DVY41" s="1016"/>
      <c r="DVZ41" s="1016"/>
      <c r="DWA41" s="1016"/>
      <c r="DWB41" s="1016"/>
      <c r="DWC41" s="1016"/>
      <c r="DWD41" s="1016"/>
      <c r="DWE41" s="1016"/>
      <c r="DWF41" s="1016"/>
      <c r="DWG41" s="1016"/>
      <c r="DWH41" s="1016"/>
      <c r="DWI41" s="1016"/>
      <c r="DWJ41" s="1016"/>
      <c r="DWK41" s="1016"/>
      <c r="DWL41" s="1016"/>
      <c r="DWM41" s="1016"/>
      <c r="DWN41" s="1016"/>
      <c r="DWO41" s="1016"/>
      <c r="DWP41" s="1016"/>
      <c r="DWQ41" s="1016"/>
      <c r="DWR41" s="1016"/>
      <c r="DWS41" s="1016"/>
      <c r="DWT41" s="1016"/>
      <c r="DWU41" s="1016"/>
      <c r="DWV41" s="1016"/>
      <c r="DWW41" s="1016"/>
      <c r="DWX41" s="1016"/>
      <c r="DWY41" s="1016"/>
      <c r="DWZ41" s="1016"/>
      <c r="DXA41" s="1016"/>
      <c r="DXB41" s="1016"/>
      <c r="DXC41" s="1016"/>
      <c r="DXD41" s="1016"/>
      <c r="DXE41" s="1016"/>
      <c r="DXF41" s="1016"/>
      <c r="DXG41" s="1016"/>
      <c r="DXH41" s="1016"/>
      <c r="DXI41" s="1016"/>
      <c r="DXJ41" s="1016"/>
      <c r="DXK41" s="1016"/>
      <c r="DXL41" s="1016"/>
      <c r="DXM41" s="1016"/>
      <c r="DXN41" s="1016"/>
      <c r="DXO41" s="1016"/>
      <c r="DXP41" s="1016"/>
      <c r="DXQ41" s="1016"/>
      <c r="DXR41" s="1016"/>
      <c r="DXS41" s="1016"/>
      <c r="DXT41" s="1016"/>
      <c r="DXU41" s="1016"/>
      <c r="DXV41" s="1016"/>
      <c r="DXW41" s="1016"/>
      <c r="DXX41" s="1016"/>
      <c r="DXY41" s="1016"/>
      <c r="DXZ41" s="1016"/>
      <c r="DYA41" s="1016"/>
      <c r="DYB41" s="1016"/>
      <c r="DYC41" s="1016"/>
      <c r="DYD41" s="1016"/>
      <c r="DYE41" s="1016"/>
      <c r="DYF41" s="1016"/>
      <c r="DYG41" s="1016"/>
      <c r="DYH41" s="1016"/>
      <c r="DYI41" s="1016"/>
      <c r="DYJ41" s="1016"/>
      <c r="DYK41" s="1016"/>
      <c r="DYL41" s="1016"/>
      <c r="DYM41" s="1016"/>
      <c r="DYN41" s="1016"/>
      <c r="DYO41" s="1016"/>
      <c r="DYP41" s="1016"/>
      <c r="DYQ41" s="1016"/>
      <c r="DYR41" s="1016"/>
      <c r="DYS41" s="1016"/>
      <c r="DYT41" s="1016"/>
      <c r="DYU41" s="1016"/>
      <c r="DYV41" s="1016"/>
      <c r="DYW41" s="1016"/>
      <c r="DYX41" s="1016"/>
      <c r="DYY41" s="1016"/>
      <c r="DYZ41" s="1016"/>
      <c r="DZA41" s="1016"/>
      <c r="DZB41" s="1016"/>
      <c r="DZC41" s="1016"/>
      <c r="DZD41" s="1016"/>
      <c r="DZE41" s="1016"/>
      <c r="DZF41" s="1016"/>
      <c r="DZG41" s="1016"/>
      <c r="DZH41" s="1016"/>
      <c r="DZI41" s="1016"/>
      <c r="DZJ41" s="1016"/>
      <c r="DZK41" s="1016"/>
      <c r="DZL41" s="1016"/>
      <c r="DZM41" s="1016"/>
      <c r="DZN41" s="1016"/>
      <c r="DZO41" s="1016"/>
      <c r="DZP41" s="1016"/>
      <c r="DZQ41" s="1016"/>
      <c r="DZR41" s="1016"/>
      <c r="DZS41" s="1016"/>
      <c r="DZT41" s="1016"/>
      <c r="DZU41" s="1016"/>
      <c r="DZV41" s="1016"/>
      <c r="DZW41" s="1016"/>
      <c r="DZX41" s="1016"/>
      <c r="DZY41" s="1016"/>
      <c r="DZZ41" s="1016"/>
      <c r="EAA41" s="1016"/>
      <c r="EAB41" s="1016"/>
      <c r="EAC41" s="1016"/>
      <c r="EAD41" s="1016"/>
      <c r="EAE41" s="1016"/>
      <c r="EAF41" s="1016"/>
      <c r="EAG41" s="1016"/>
      <c r="EAH41" s="1016"/>
      <c r="EAI41" s="1016"/>
      <c r="EAJ41" s="1016"/>
      <c r="EAK41" s="1016"/>
      <c r="EAL41" s="1016"/>
      <c r="EAM41" s="1016"/>
      <c r="EAN41" s="1016"/>
      <c r="EAO41" s="1016"/>
      <c r="EAP41" s="1016"/>
      <c r="EAQ41" s="1016"/>
      <c r="EAR41" s="1016"/>
      <c r="EAS41" s="1016"/>
      <c r="EAT41" s="1016"/>
      <c r="EAU41" s="1016"/>
      <c r="EAV41" s="1016"/>
      <c r="EAW41" s="1016"/>
      <c r="EAX41" s="1016"/>
      <c r="EAY41" s="1016"/>
      <c r="EAZ41" s="1016"/>
      <c r="EBA41" s="1016"/>
      <c r="EBB41" s="1016"/>
      <c r="EBC41" s="1016"/>
      <c r="EBD41" s="1016"/>
      <c r="EBE41" s="1016"/>
      <c r="EBF41" s="1016"/>
      <c r="EBG41" s="1016"/>
      <c r="EBH41" s="1016"/>
      <c r="EBI41" s="1016"/>
      <c r="EBJ41" s="1016"/>
      <c r="EBK41" s="1016"/>
      <c r="EBL41" s="1016"/>
      <c r="EBM41" s="1016"/>
      <c r="EBN41" s="1016"/>
      <c r="EBO41" s="1016"/>
      <c r="EBP41" s="1016"/>
      <c r="EBQ41" s="1016"/>
      <c r="EBR41" s="1016"/>
      <c r="EBS41" s="1016"/>
      <c r="EBT41" s="1016"/>
      <c r="EBU41" s="1016"/>
      <c r="EBV41" s="1016"/>
      <c r="EBW41" s="1016"/>
      <c r="EBX41" s="1016"/>
      <c r="EBY41" s="1016"/>
      <c r="EBZ41" s="1016"/>
      <c r="ECA41" s="1016"/>
      <c r="ECB41" s="1016"/>
      <c r="ECC41" s="1016"/>
      <c r="ECD41" s="1016"/>
      <c r="ECE41" s="1016"/>
      <c r="ECF41" s="1016"/>
      <c r="ECG41" s="1016"/>
      <c r="ECH41" s="1016"/>
      <c r="ECI41" s="1016"/>
      <c r="ECJ41" s="1016"/>
      <c r="ECK41" s="1016"/>
      <c r="ECL41" s="1016"/>
      <c r="ECM41" s="1016"/>
      <c r="ECN41" s="1016"/>
      <c r="ECO41" s="1016"/>
      <c r="ECP41" s="1016"/>
      <c r="ECQ41" s="1016"/>
      <c r="ECR41" s="1016"/>
      <c r="ECS41" s="1016"/>
      <c r="ECT41" s="1016"/>
      <c r="ECU41" s="1016"/>
      <c r="ECV41" s="1016"/>
      <c r="ECW41" s="1016"/>
      <c r="ECX41" s="1016"/>
      <c r="ECY41" s="1016"/>
      <c r="ECZ41" s="1016"/>
      <c r="EDA41" s="1016"/>
      <c r="EDB41" s="1016"/>
      <c r="EDC41" s="1016"/>
      <c r="EDD41" s="1016"/>
      <c r="EDE41" s="1016"/>
      <c r="EDF41" s="1016"/>
      <c r="EDG41" s="1016"/>
      <c r="EDH41" s="1016"/>
      <c r="EDI41" s="1016"/>
      <c r="EDJ41" s="1016"/>
      <c r="EDK41" s="1016"/>
      <c r="EDL41" s="1016"/>
      <c r="EDM41" s="1016"/>
      <c r="EDN41" s="1016"/>
      <c r="EDO41" s="1016"/>
      <c r="EDP41" s="1016"/>
      <c r="EDQ41" s="1016"/>
      <c r="EDR41" s="1016"/>
      <c r="EDS41" s="1016"/>
      <c r="EDT41" s="1016"/>
      <c r="EDU41" s="1016"/>
      <c r="EDV41" s="1016"/>
      <c r="EDW41" s="1016"/>
      <c r="EDX41" s="1016"/>
      <c r="EDY41" s="1016"/>
      <c r="EDZ41" s="1016"/>
      <c r="EEA41" s="1016"/>
      <c r="EEB41" s="1016"/>
      <c r="EEC41" s="1016"/>
      <c r="EED41" s="1016"/>
      <c r="EEE41" s="1016"/>
      <c r="EEF41" s="1016"/>
      <c r="EEG41" s="1016"/>
      <c r="EEH41" s="1016"/>
      <c r="EEI41" s="1016"/>
      <c r="EEJ41" s="1016"/>
      <c r="EEK41" s="1016"/>
      <c r="EEL41" s="1016"/>
      <c r="EEM41" s="1016"/>
      <c r="EEN41" s="1016"/>
      <c r="EEO41" s="1016"/>
      <c r="EEP41" s="1016"/>
      <c r="EEQ41" s="1016"/>
      <c r="EER41" s="1016"/>
      <c r="EES41" s="1016"/>
      <c r="EET41" s="1016"/>
      <c r="EEU41" s="1016"/>
      <c r="EEV41" s="1016"/>
      <c r="EEW41" s="1016"/>
      <c r="EEX41" s="1016"/>
      <c r="EEY41" s="1016"/>
      <c r="EEZ41" s="1016"/>
      <c r="EFA41" s="1016"/>
      <c r="EFB41" s="1016"/>
      <c r="EFC41" s="1016"/>
      <c r="EFD41" s="1016"/>
      <c r="EFE41" s="1016"/>
      <c r="EFF41" s="1016"/>
      <c r="EFG41" s="1016"/>
      <c r="EFH41" s="1016"/>
      <c r="EFI41" s="1016"/>
      <c r="EFJ41" s="1016"/>
      <c r="EFK41" s="1016"/>
      <c r="EFL41" s="1016"/>
      <c r="EFM41" s="1016"/>
      <c r="EFN41" s="1016"/>
      <c r="EFO41" s="1016"/>
      <c r="EFP41" s="1016"/>
      <c r="EFQ41" s="1016"/>
      <c r="EFR41" s="1016"/>
      <c r="EFS41" s="1016"/>
      <c r="EFT41" s="1016"/>
      <c r="EFU41" s="1016"/>
      <c r="EFV41" s="1016"/>
      <c r="EFW41" s="1016"/>
      <c r="EFX41" s="1016"/>
      <c r="EFY41" s="1016"/>
      <c r="EFZ41" s="1016"/>
      <c r="EGA41" s="1016"/>
      <c r="EGB41" s="1016"/>
      <c r="EGC41" s="1016"/>
      <c r="EGD41" s="1016"/>
      <c r="EGE41" s="1016"/>
      <c r="EGF41" s="1016"/>
      <c r="EGG41" s="1016"/>
      <c r="EGH41" s="1016"/>
      <c r="EGI41" s="1016"/>
      <c r="EGJ41" s="1016"/>
      <c r="EGK41" s="1016"/>
      <c r="EGL41" s="1016"/>
      <c r="EGM41" s="1016"/>
      <c r="EGN41" s="1016"/>
      <c r="EGO41" s="1016"/>
      <c r="EGP41" s="1016"/>
      <c r="EGQ41" s="1016"/>
      <c r="EGR41" s="1016"/>
      <c r="EGS41" s="1016"/>
      <c r="EGT41" s="1016"/>
      <c r="EGU41" s="1016"/>
      <c r="EGV41" s="1016"/>
      <c r="EGW41" s="1016"/>
      <c r="EGX41" s="1016"/>
      <c r="EGY41" s="1016"/>
      <c r="EGZ41" s="1016"/>
      <c r="EHA41" s="1016"/>
      <c r="EHB41" s="1016"/>
      <c r="EHC41" s="1016"/>
      <c r="EHD41" s="1016"/>
      <c r="EHE41" s="1016"/>
      <c r="EHF41" s="1016"/>
      <c r="EHG41" s="1016"/>
      <c r="EHH41" s="1016"/>
      <c r="EHI41" s="1016"/>
      <c r="EHJ41" s="1016"/>
      <c r="EHK41" s="1016"/>
      <c r="EHL41" s="1016"/>
      <c r="EHM41" s="1016"/>
      <c r="EHN41" s="1016"/>
      <c r="EHO41" s="1016"/>
      <c r="EHP41" s="1016"/>
      <c r="EHQ41" s="1016"/>
      <c r="EHR41" s="1016"/>
      <c r="EHS41" s="1016"/>
      <c r="EHT41" s="1016"/>
      <c r="EHU41" s="1016"/>
      <c r="EHV41" s="1016"/>
      <c r="EHW41" s="1016"/>
      <c r="EHX41" s="1016"/>
      <c r="EHY41" s="1016"/>
      <c r="EHZ41" s="1016"/>
      <c r="EIA41" s="1016"/>
      <c r="EIB41" s="1016"/>
      <c r="EIC41" s="1016"/>
      <c r="EID41" s="1016"/>
      <c r="EIE41" s="1016"/>
      <c r="EIF41" s="1016"/>
      <c r="EIG41" s="1016"/>
      <c r="EIH41" s="1016"/>
      <c r="EII41" s="1016"/>
      <c r="EIJ41" s="1016"/>
      <c r="EIK41" s="1016"/>
      <c r="EIL41" s="1016"/>
      <c r="EIM41" s="1016"/>
      <c r="EIN41" s="1016"/>
      <c r="EIO41" s="1016"/>
      <c r="EIP41" s="1016"/>
      <c r="EIQ41" s="1016"/>
      <c r="EIR41" s="1016"/>
      <c r="EIS41" s="1016"/>
      <c r="EIT41" s="1016"/>
      <c r="EIU41" s="1016"/>
      <c r="EIV41" s="1016"/>
      <c r="EIW41" s="1016"/>
      <c r="EIX41" s="1016"/>
      <c r="EIY41" s="1016"/>
      <c r="EIZ41" s="1016"/>
      <c r="EJA41" s="1016"/>
      <c r="EJB41" s="1016"/>
      <c r="EJC41" s="1016"/>
      <c r="EJD41" s="1016"/>
      <c r="EJE41" s="1016"/>
      <c r="EJF41" s="1016"/>
      <c r="EJG41" s="1016"/>
      <c r="EJH41" s="1016"/>
      <c r="EJI41" s="1016"/>
      <c r="EJJ41" s="1016"/>
      <c r="EJK41" s="1016"/>
      <c r="EJL41" s="1016"/>
      <c r="EJM41" s="1016"/>
      <c r="EJN41" s="1016"/>
      <c r="EJO41" s="1016"/>
      <c r="EJP41" s="1016"/>
      <c r="EJQ41" s="1016"/>
      <c r="EJR41" s="1016"/>
      <c r="EJS41" s="1016"/>
      <c r="EJT41" s="1016"/>
      <c r="EJU41" s="1016"/>
      <c r="EJV41" s="1016"/>
      <c r="EJW41" s="1016"/>
      <c r="EJX41" s="1016"/>
      <c r="EJY41" s="1016"/>
      <c r="EJZ41" s="1016"/>
      <c r="EKA41" s="1016"/>
      <c r="EKB41" s="1016"/>
      <c r="EKC41" s="1016"/>
      <c r="EKD41" s="1016"/>
      <c r="EKE41" s="1016"/>
      <c r="EKF41" s="1016"/>
      <c r="EKG41" s="1016"/>
      <c r="EKH41" s="1016"/>
      <c r="EKI41" s="1016"/>
      <c r="EKJ41" s="1016"/>
      <c r="EKK41" s="1016"/>
      <c r="EKL41" s="1016"/>
      <c r="EKM41" s="1016"/>
      <c r="EKN41" s="1016"/>
      <c r="EKO41" s="1016"/>
      <c r="EKP41" s="1016"/>
      <c r="EKQ41" s="1016"/>
      <c r="EKR41" s="1016"/>
      <c r="EKS41" s="1016"/>
      <c r="EKT41" s="1016"/>
      <c r="EKU41" s="1016"/>
      <c r="EKV41" s="1016"/>
      <c r="EKW41" s="1016"/>
      <c r="EKX41" s="1016"/>
      <c r="EKY41" s="1016"/>
      <c r="EKZ41" s="1016"/>
      <c r="ELA41" s="1016"/>
      <c r="ELB41" s="1016"/>
      <c r="ELC41" s="1016"/>
      <c r="ELD41" s="1016"/>
      <c r="ELE41" s="1016"/>
      <c r="ELF41" s="1016"/>
      <c r="ELG41" s="1016"/>
      <c r="ELH41" s="1016"/>
      <c r="ELI41" s="1016"/>
      <c r="ELJ41" s="1016"/>
      <c r="ELK41" s="1016"/>
      <c r="ELL41" s="1016"/>
      <c r="ELM41" s="1016"/>
      <c r="ELN41" s="1016"/>
      <c r="ELO41" s="1016"/>
      <c r="ELP41" s="1016"/>
      <c r="ELQ41" s="1016"/>
      <c r="ELR41" s="1016"/>
      <c r="ELS41" s="1016"/>
      <c r="ELT41" s="1016"/>
      <c r="ELU41" s="1016"/>
      <c r="ELV41" s="1016"/>
      <c r="ELW41" s="1016"/>
      <c r="ELX41" s="1016"/>
      <c r="ELY41" s="1016"/>
      <c r="ELZ41" s="1016"/>
      <c r="EMA41" s="1016"/>
      <c r="EMB41" s="1016"/>
      <c r="EMC41" s="1016"/>
      <c r="EMD41" s="1016"/>
      <c r="EME41" s="1016"/>
      <c r="EMF41" s="1016"/>
      <c r="EMG41" s="1016"/>
      <c r="EMH41" s="1016"/>
      <c r="EMI41" s="1016"/>
      <c r="EMJ41" s="1016"/>
      <c r="EMK41" s="1016"/>
      <c r="EML41" s="1016"/>
      <c r="EMM41" s="1016"/>
      <c r="EMN41" s="1016"/>
      <c r="EMO41" s="1016"/>
      <c r="EMP41" s="1016"/>
      <c r="EMQ41" s="1016"/>
      <c r="EMR41" s="1016"/>
      <c r="EMS41" s="1016"/>
      <c r="EMT41" s="1016"/>
      <c r="EMU41" s="1016"/>
      <c r="EMV41" s="1016"/>
      <c r="EMW41" s="1016"/>
      <c r="EMX41" s="1016"/>
      <c r="EMY41" s="1016"/>
      <c r="EMZ41" s="1016"/>
      <c r="ENA41" s="1016"/>
      <c r="ENB41" s="1016"/>
      <c r="ENC41" s="1016"/>
      <c r="END41" s="1016"/>
      <c r="ENE41" s="1016"/>
      <c r="ENF41" s="1016"/>
      <c r="ENG41" s="1016"/>
      <c r="ENH41" s="1016"/>
      <c r="ENI41" s="1016"/>
      <c r="ENJ41" s="1016"/>
      <c r="ENK41" s="1016"/>
      <c r="ENL41" s="1016"/>
      <c r="ENM41" s="1016"/>
      <c r="ENN41" s="1016"/>
      <c r="ENO41" s="1016"/>
      <c r="ENP41" s="1016"/>
      <c r="ENQ41" s="1016"/>
      <c r="ENR41" s="1016"/>
      <c r="ENS41" s="1016"/>
      <c r="ENT41" s="1016"/>
      <c r="ENU41" s="1016"/>
      <c r="ENV41" s="1016"/>
      <c r="ENW41" s="1016"/>
      <c r="ENX41" s="1016"/>
      <c r="ENY41" s="1016"/>
      <c r="ENZ41" s="1016"/>
      <c r="EOA41" s="1016"/>
      <c r="EOB41" s="1016"/>
      <c r="EOC41" s="1016"/>
      <c r="EOD41" s="1016"/>
      <c r="EOE41" s="1016"/>
      <c r="EOF41" s="1016"/>
      <c r="EOG41" s="1016"/>
      <c r="EOH41" s="1016"/>
      <c r="EOI41" s="1016"/>
      <c r="EOJ41" s="1016"/>
      <c r="EOK41" s="1016"/>
      <c r="EOL41" s="1016"/>
      <c r="EOM41" s="1016"/>
      <c r="EON41" s="1016"/>
      <c r="EOO41" s="1016"/>
      <c r="EOP41" s="1016"/>
      <c r="EOQ41" s="1016"/>
      <c r="EOR41" s="1016"/>
      <c r="EOS41" s="1016"/>
      <c r="EOT41" s="1016"/>
      <c r="EOU41" s="1016"/>
      <c r="EOV41" s="1016"/>
      <c r="EOW41" s="1016"/>
      <c r="EOX41" s="1016"/>
      <c r="EOY41" s="1016"/>
      <c r="EOZ41" s="1016"/>
      <c r="EPA41" s="1016"/>
      <c r="EPB41" s="1016"/>
      <c r="EPC41" s="1016"/>
      <c r="EPD41" s="1016"/>
      <c r="EPE41" s="1016"/>
      <c r="EPF41" s="1016"/>
      <c r="EPG41" s="1016"/>
      <c r="EPH41" s="1016"/>
      <c r="EPI41" s="1016"/>
      <c r="EPJ41" s="1016"/>
      <c r="EPK41" s="1016"/>
      <c r="EPL41" s="1016"/>
      <c r="EPM41" s="1016"/>
      <c r="EPN41" s="1016"/>
      <c r="EPO41" s="1016"/>
      <c r="EPP41" s="1016"/>
      <c r="EPQ41" s="1016"/>
      <c r="EPR41" s="1016"/>
      <c r="EPS41" s="1016"/>
      <c r="EPT41" s="1016"/>
      <c r="EPU41" s="1016"/>
      <c r="EPV41" s="1016"/>
      <c r="EPW41" s="1016"/>
      <c r="EPX41" s="1016"/>
      <c r="EPY41" s="1016"/>
      <c r="EPZ41" s="1016"/>
      <c r="EQA41" s="1016"/>
      <c r="EQB41" s="1016"/>
      <c r="EQC41" s="1016"/>
      <c r="EQD41" s="1016"/>
      <c r="EQE41" s="1016"/>
      <c r="EQF41" s="1016"/>
      <c r="EQG41" s="1016"/>
      <c r="EQH41" s="1016"/>
      <c r="EQI41" s="1016"/>
      <c r="EQJ41" s="1016"/>
      <c r="EQK41" s="1016"/>
      <c r="EQL41" s="1016"/>
      <c r="EQM41" s="1016"/>
      <c r="EQN41" s="1016"/>
      <c r="EQO41" s="1016"/>
      <c r="EQP41" s="1016"/>
      <c r="EQQ41" s="1016"/>
      <c r="EQR41" s="1016"/>
      <c r="EQS41" s="1016"/>
      <c r="EQT41" s="1016"/>
      <c r="EQU41" s="1016"/>
      <c r="EQV41" s="1016"/>
      <c r="EQW41" s="1016"/>
      <c r="EQX41" s="1016"/>
      <c r="EQY41" s="1016"/>
      <c r="EQZ41" s="1016"/>
      <c r="ERA41" s="1016"/>
      <c r="ERB41" s="1016"/>
      <c r="ERC41" s="1016"/>
      <c r="ERD41" s="1016"/>
      <c r="ERE41" s="1016"/>
      <c r="ERF41" s="1016"/>
      <c r="ERG41" s="1016"/>
      <c r="ERH41" s="1016"/>
      <c r="ERI41" s="1016"/>
      <c r="ERJ41" s="1016"/>
      <c r="ERK41" s="1016"/>
      <c r="ERL41" s="1016"/>
      <c r="ERM41" s="1016"/>
      <c r="ERN41" s="1016"/>
      <c r="ERO41" s="1016"/>
      <c r="ERP41" s="1016"/>
      <c r="ERQ41" s="1016"/>
      <c r="ERR41" s="1016"/>
      <c r="ERS41" s="1016"/>
      <c r="ERT41" s="1016"/>
      <c r="ERU41" s="1016"/>
      <c r="ERV41" s="1016"/>
      <c r="ERW41" s="1016"/>
      <c r="ERX41" s="1016"/>
      <c r="ERY41" s="1016"/>
      <c r="ERZ41" s="1016"/>
      <c r="ESA41" s="1016"/>
      <c r="ESB41" s="1016"/>
      <c r="ESC41" s="1016"/>
      <c r="ESD41" s="1016"/>
      <c r="ESE41" s="1016"/>
      <c r="ESF41" s="1016"/>
      <c r="ESG41" s="1016"/>
      <c r="ESH41" s="1016"/>
      <c r="ESI41" s="1016"/>
      <c r="ESJ41" s="1016"/>
      <c r="ESK41" s="1016"/>
      <c r="ESL41" s="1016"/>
      <c r="ESM41" s="1016"/>
      <c r="ESN41" s="1016"/>
      <c r="ESO41" s="1016"/>
      <c r="ESP41" s="1016"/>
      <c r="ESQ41" s="1016"/>
      <c r="ESR41" s="1016"/>
      <c r="ESS41" s="1016"/>
      <c r="EST41" s="1016"/>
      <c r="ESU41" s="1016"/>
      <c r="ESV41" s="1016"/>
      <c r="ESW41" s="1016"/>
      <c r="ESX41" s="1016"/>
      <c r="ESY41" s="1016"/>
      <c r="ESZ41" s="1016"/>
      <c r="ETA41" s="1016"/>
      <c r="ETB41" s="1016"/>
      <c r="ETC41" s="1016"/>
      <c r="ETD41" s="1016"/>
      <c r="ETE41" s="1016"/>
      <c r="ETF41" s="1016"/>
      <c r="ETG41" s="1016"/>
      <c r="ETH41" s="1016"/>
      <c r="ETI41" s="1016"/>
      <c r="ETJ41" s="1016"/>
      <c r="ETK41" s="1016"/>
      <c r="ETL41" s="1016"/>
      <c r="ETM41" s="1016"/>
      <c r="ETN41" s="1016"/>
      <c r="ETO41" s="1016"/>
      <c r="ETP41" s="1016"/>
      <c r="ETQ41" s="1016"/>
      <c r="ETR41" s="1016"/>
      <c r="ETS41" s="1016"/>
      <c r="ETT41" s="1016"/>
      <c r="ETU41" s="1016"/>
      <c r="ETV41" s="1016"/>
      <c r="ETW41" s="1016"/>
      <c r="ETX41" s="1016"/>
      <c r="ETY41" s="1016"/>
      <c r="ETZ41" s="1016"/>
      <c r="EUA41" s="1016"/>
      <c r="EUB41" s="1016"/>
      <c r="EUC41" s="1016"/>
      <c r="EUD41" s="1016"/>
      <c r="EUE41" s="1016"/>
      <c r="EUF41" s="1016"/>
      <c r="EUG41" s="1016"/>
      <c r="EUH41" s="1016"/>
      <c r="EUI41" s="1016"/>
      <c r="EUJ41" s="1016"/>
      <c r="EUK41" s="1016"/>
      <c r="EUL41" s="1016"/>
      <c r="EUM41" s="1016"/>
      <c r="EUN41" s="1016"/>
      <c r="EUO41" s="1016"/>
      <c r="EUP41" s="1016"/>
      <c r="EUQ41" s="1016"/>
      <c r="EUR41" s="1016"/>
      <c r="EUS41" s="1016"/>
      <c r="EUT41" s="1016"/>
      <c r="EUU41" s="1016"/>
      <c r="EUV41" s="1016"/>
      <c r="EUW41" s="1016"/>
      <c r="EUX41" s="1016"/>
      <c r="EUY41" s="1016"/>
      <c r="EUZ41" s="1016"/>
      <c r="EVA41" s="1016"/>
      <c r="EVB41" s="1016"/>
      <c r="EVC41" s="1016"/>
      <c r="EVD41" s="1016"/>
      <c r="EVE41" s="1016"/>
      <c r="EVF41" s="1016"/>
      <c r="EVG41" s="1016"/>
      <c r="EVH41" s="1016"/>
      <c r="EVI41" s="1016"/>
      <c r="EVJ41" s="1016"/>
      <c r="EVK41" s="1016"/>
      <c r="EVL41" s="1016"/>
      <c r="EVM41" s="1016"/>
      <c r="EVN41" s="1016"/>
      <c r="EVO41" s="1016"/>
      <c r="EVP41" s="1016"/>
      <c r="EVQ41" s="1016"/>
      <c r="EVR41" s="1016"/>
      <c r="EVS41" s="1016"/>
      <c r="EVT41" s="1016"/>
      <c r="EVU41" s="1016"/>
      <c r="EVV41" s="1016"/>
      <c r="EVW41" s="1016"/>
      <c r="EVX41" s="1016"/>
      <c r="EVY41" s="1016"/>
      <c r="EVZ41" s="1016"/>
      <c r="EWA41" s="1016"/>
      <c r="EWB41" s="1016"/>
      <c r="EWC41" s="1016"/>
      <c r="EWD41" s="1016"/>
      <c r="EWE41" s="1016"/>
      <c r="EWF41" s="1016"/>
      <c r="EWG41" s="1016"/>
      <c r="EWH41" s="1016"/>
      <c r="EWI41" s="1016"/>
      <c r="EWJ41" s="1016"/>
      <c r="EWK41" s="1016"/>
      <c r="EWL41" s="1016"/>
      <c r="EWM41" s="1016"/>
      <c r="EWN41" s="1016"/>
      <c r="EWO41" s="1016"/>
      <c r="EWP41" s="1016"/>
      <c r="EWQ41" s="1016"/>
      <c r="EWR41" s="1016"/>
      <c r="EWS41" s="1016"/>
      <c r="EWT41" s="1016"/>
      <c r="EWU41" s="1016"/>
      <c r="EWV41" s="1016"/>
      <c r="EWW41" s="1016"/>
      <c r="EWX41" s="1016"/>
      <c r="EWY41" s="1016"/>
      <c r="EWZ41" s="1016"/>
      <c r="EXA41" s="1016"/>
      <c r="EXB41" s="1016"/>
      <c r="EXC41" s="1016"/>
      <c r="EXD41" s="1016"/>
      <c r="EXE41" s="1016"/>
      <c r="EXF41" s="1016"/>
      <c r="EXG41" s="1016"/>
      <c r="EXH41" s="1016"/>
      <c r="EXI41" s="1016"/>
      <c r="EXJ41" s="1016"/>
      <c r="EXK41" s="1016"/>
      <c r="EXL41" s="1016"/>
      <c r="EXM41" s="1016"/>
      <c r="EXN41" s="1016"/>
      <c r="EXO41" s="1016"/>
      <c r="EXP41" s="1016"/>
      <c r="EXQ41" s="1016"/>
      <c r="EXR41" s="1016"/>
      <c r="EXS41" s="1016"/>
      <c r="EXT41" s="1016"/>
      <c r="EXU41" s="1016"/>
      <c r="EXV41" s="1016"/>
      <c r="EXW41" s="1016"/>
      <c r="EXX41" s="1016"/>
      <c r="EXY41" s="1016"/>
      <c r="EXZ41" s="1016"/>
      <c r="EYA41" s="1016"/>
      <c r="EYB41" s="1016"/>
      <c r="EYC41" s="1016"/>
      <c r="EYD41" s="1016"/>
      <c r="EYE41" s="1016"/>
      <c r="EYF41" s="1016"/>
      <c r="EYG41" s="1016"/>
      <c r="EYH41" s="1016"/>
      <c r="EYI41" s="1016"/>
      <c r="EYJ41" s="1016"/>
      <c r="EYK41" s="1016"/>
      <c r="EYL41" s="1016"/>
      <c r="EYM41" s="1016"/>
      <c r="EYN41" s="1016"/>
      <c r="EYO41" s="1016"/>
      <c r="EYP41" s="1016"/>
      <c r="EYQ41" s="1016"/>
      <c r="EYR41" s="1016"/>
      <c r="EYS41" s="1016"/>
      <c r="EYT41" s="1016"/>
      <c r="EYU41" s="1016"/>
      <c r="EYV41" s="1016"/>
      <c r="EYW41" s="1016"/>
      <c r="EYX41" s="1016"/>
      <c r="EYY41" s="1016"/>
      <c r="EYZ41" s="1016"/>
      <c r="EZA41" s="1016"/>
      <c r="EZB41" s="1016"/>
      <c r="EZC41" s="1016"/>
      <c r="EZD41" s="1016"/>
      <c r="EZE41" s="1016"/>
      <c r="EZF41" s="1016"/>
      <c r="EZG41" s="1016"/>
      <c r="EZH41" s="1016"/>
      <c r="EZI41" s="1016"/>
      <c r="EZJ41" s="1016"/>
      <c r="EZK41" s="1016"/>
      <c r="EZL41" s="1016"/>
      <c r="EZM41" s="1016"/>
      <c r="EZN41" s="1016"/>
      <c r="EZO41" s="1016"/>
      <c r="EZP41" s="1016"/>
      <c r="EZQ41" s="1016"/>
      <c r="EZR41" s="1016"/>
      <c r="EZS41" s="1016"/>
      <c r="EZT41" s="1016"/>
      <c r="EZU41" s="1016"/>
      <c r="EZV41" s="1016"/>
      <c r="EZW41" s="1016"/>
      <c r="EZX41" s="1016"/>
      <c r="EZY41" s="1016"/>
      <c r="EZZ41" s="1016"/>
      <c r="FAA41" s="1016"/>
      <c r="FAB41" s="1016"/>
      <c r="FAC41" s="1016"/>
      <c r="FAD41" s="1016"/>
      <c r="FAE41" s="1016"/>
      <c r="FAF41" s="1016"/>
      <c r="FAG41" s="1016"/>
      <c r="FAH41" s="1016"/>
      <c r="FAI41" s="1016"/>
      <c r="FAJ41" s="1016"/>
      <c r="FAK41" s="1016"/>
      <c r="FAL41" s="1016"/>
      <c r="FAM41" s="1016"/>
      <c r="FAN41" s="1016"/>
      <c r="FAO41" s="1016"/>
      <c r="FAP41" s="1016"/>
      <c r="FAQ41" s="1016"/>
      <c r="FAR41" s="1016"/>
      <c r="FAS41" s="1016"/>
      <c r="FAT41" s="1016"/>
      <c r="FAU41" s="1016"/>
      <c r="FAV41" s="1016"/>
      <c r="FAW41" s="1016"/>
      <c r="FAX41" s="1016"/>
      <c r="FAY41" s="1016"/>
      <c r="FAZ41" s="1016"/>
      <c r="FBA41" s="1016"/>
      <c r="FBB41" s="1016"/>
      <c r="FBC41" s="1016"/>
      <c r="FBD41" s="1016"/>
      <c r="FBE41" s="1016"/>
      <c r="FBF41" s="1016"/>
      <c r="FBG41" s="1016"/>
      <c r="FBH41" s="1016"/>
      <c r="FBI41" s="1016"/>
      <c r="FBJ41" s="1016"/>
      <c r="FBK41" s="1016"/>
      <c r="FBL41" s="1016"/>
      <c r="FBM41" s="1016"/>
      <c r="FBN41" s="1016"/>
      <c r="FBO41" s="1016"/>
      <c r="FBP41" s="1016"/>
      <c r="FBQ41" s="1016"/>
      <c r="FBR41" s="1016"/>
      <c r="FBS41" s="1016"/>
      <c r="FBT41" s="1016"/>
      <c r="FBU41" s="1016"/>
      <c r="FBV41" s="1016"/>
      <c r="FBW41" s="1016"/>
      <c r="FBX41" s="1016"/>
      <c r="FBY41" s="1016"/>
      <c r="FBZ41" s="1016"/>
      <c r="FCA41" s="1016"/>
      <c r="FCB41" s="1016"/>
      <c r="FCC41" s="1016"/>
      <c r="FCD41" s="1016"/>
      <c r="FCE41" s="1016"/>
      <c r="FCF41" s="1016"/>
      <c r="FCG41" s="1016"/>
      <c r="FCH41" s="1016"/>
      <c r="FCI41" s="1016"/>
      <c r="FCJ41" s="1016"/>
      <c r="FCK41" s="1016"/>
      <c r="FCL41" s="1016"/>
      <c r="FCM41" s="1016"/>
      <c r="FCN41" s="1016"/>
      <c r="FCO41" s="1016"/>
      <c r="FCP41" s="1016"/>
      <c r="FCQ41" s="1016"/>
      <c r="FCR41" s="1016"/>
      <c r="FCS41" s="1016"/>
      <c r="FCT41" s="1016"/>
      <c r="FCU41" s="1016"/>
      <c r="FCV41" s="1016"/>
      <c r="FCW41" s="1016"/>
      <c r="FCX41" s="1016"/>
      <c r="FCY41" s="1016"/>
      <c r="FCZ41" s="1016"/>
      <c r="FDA41" s="1016"/>
      <c r="FDB41" s="1016"/>
      <c r="FDC41" s="1016"/>
      <c r="FDD41" s="1016"/>
      <c r="FDE41" s="1016"/>
      <c r="FDF41" s="1016"/>
      <c r="FDG41" s="1016"/>
      <c r="FDH41" s="1016"/>
      <c r="FDI41" s="1016"/>
      <c r="FDJ41" s="1016"/>
      <c r="FDK41" s="1016"/>
      <c r="FDL41" s="1016"/>
      <c r="FDM41" s="1016"/>
      <c r="FDN41" s="1016"/>
      <c r="FDO41" s="1016"/>
      <c r="FDP41" s="1016"/>
      <c r="FDQ41" s="1016"/>
      <c r="FDR41" s="1016"/>
      <c r="FDS41" s="1016"/>
      <c r="FDT41" s="1016"/>
      <c r="FDU41" s="1016"/>
      <c r="FDV41" s="1016"/>
      <c r="FDW41" s="1016"/>
      <c r="FDX41" s="1016"/>
      <c r="FDY41" s="1016"/>
      <c r="FDZ41" s="1016"/>
      <c r="FEA41" s="1016"/>
      <c r="FEB41" s="1016"/>
      <c r="FEC41" s="1016"/>
      <c r="FED41" s="1016"/>
      <c r="FEE41" s="1016"/>
      <c r="FEF41" s="1016"/>
      <c r="FEG41" s="1016"/>
      <c r="FEH41" s="1016"/>
      <c r="FEI41" s="1016"/>
      <c r="FEJ41" s="1016"/>
      <c r="FEK41" s="1016"/>
      <c r="FEL41" s="1016"/>
      <c r="FEM41" s="1016"/>
      <c r="FEN41" s="1016"/>
      <c r="FEO41" s="1016"/>
      <c r="FEP41" s="1016"/>
      <c r="FEQ41" s="1016"/>
      <c r="FER41" s="1016"/>
      <c r="FES41" s="1016"/>
      <c r="FET41" s="1016"/>
      <c r="FEU41" s="1016"/>
      <c r="FEV41" s="1016"/>
      <c r="FEW41" s="1016"/>
      <c r="FEX41" s="1016"/>
      <c r="FEY41" s="1016"/>
      <c r="FEZ41" s="1016"/>
      <c r="FFA41" s="1016"/>
      <c r="FFB41" s="1016"/>
      <c r="FFC41" s="1016"/>
      <c r="FFD41" s="1016"/>
      <c r="FFE41" s="1016"/>
      <c r="FFF41" s="1016"/>
      <c r="FFG41" s="1016"/>
      <c r="FFH41" s="1016"/>
      <c r="FFI41" s="1016"/>
      <c r="FFJ41" s="1016"/>
      <c r="FFK41" s="1016"/>
      <c r="FFL41" s="1016"/>
      <c r="FFM41" s="1016"/>
      <c r="FFN41" s="1016"/>
      <c r="FFO41" s="1016"/>
      <c r="FFP41" s="1016"/>
      <c r="FFQ41" s="1016"/>
      <c r="FFR41" s="1016"/>
      <c r="FFS41" s="1016"/>
      <c r="FFT41" s="1016"/>
      <c r="FFU41" s="1016"/>
      <c r="FFV41" s="1016"/>
      <c r="FFW41" s="1016"/>
      <c r="FFX41" s="1016"/>
      <c r="FFY41" s="1016"/>
      <c r="FFZ41" s="1016"/>
      <c r="FGA41" s="1016"/>
      <c r="FGB41" s="1016"/>
      <c r="FGC41" s="1016"/>
      <c r="FGD41" s="1016"/>
      <c r="FGE41" s="1016"/>
      <c r="FGF41" s="1016"/>
      <c r="FGG41" s="1016"/>
      <c r="FGH41" s="1016"/>
      <c r="FGI41" s="1016"/>
      <c r="FGJ41" s="1016"/>
      <c r="FGK41" s="1016"/>
      <c r="FGL41" s="1016"/>
      <c r="FGM41" s="1016"/>
      <c r="FGN41" s="1016"/>
      <c r="FGO41" s="1016"/>
      <c r="FGP41" s="1016"/>
      <c r="FGQ41" s="1016"/>
      <c r="FGR41" s="1016"/>
      <c r="FGS41" s="1016"/>
      <c r="FGT41" s="1016"/>
      <c r="FGU41" s="1016"/>
      <c r="FGV41" s="1016"/>
      <c r="FGW41" s="1016"/>
      <c r="FGX41" s="1016"/>
      <c r="FGY41" s="1016"/>
      <c r="FGZ41" s="1016"/>
      <c r="FHA41" s="1016"/>
      <c r="FHB41" s="1016"/>
      <c r="FHC41" s="1016"/>
      <c r="FHD41" s="1016"/>
      <c r="FHE41" s="1016"/>
      <c r="FHF41" s="1016"/>
      <c r="FHG41" s="1016"/>
      <c r="FHH41" s="1016"/>
      <c r="FHI41" s="1016"/>
      <c r="FHJ41" s="1016"/>
      <c r="FHK41" s="1016"/>
      <c r="FHL41" s="1016"/>
      <c r="FHM41" s="1016"/>
      <c r="FHN41" s="1016"/>
      <c r="FHO41" s="1016"/>
      <c r="FHP41" s="1016"/>
      <c r="FHQ41" s="1016"/>
      <c r="FHR41" s="1016"/>
      <c r="FHS41" s="1016"/>
      <c r="FHT41" s="1016"/>
      <c r="FHU41" s="1016"/>
      <c r="FHV41" s="1016"/>
      <c r="FHW41" s="1016"/>
      <c r="FHX41" s="1016"/>
      <c r="FHY41" s="1016"/>
      <c r="FHZ41" s="1016"/>
      <c r="FIA41" s="1016"/>
      <c r="FIB41" s="1016"/>
      <c r="FIC41" s="1016"/>
      <c r="FID41" s="1016"/>
      <c r="FIE41" s="1016"/>
      <c r="FIF41" s="1016"/>
      <c r="FIG41" s="1016"/>
      <c r="FIH41" s="1016"/>
      <c r="FII41" s="1016"/>
      <c r="FIJ41" s="1016"/>
      <c r="FIK41" s="1016"/>
      <c r="FIL41" s="1016"/>
      <c r="FIM41" s="1016"/>
      <c r="FIN41" s="1016"/>
      <c r="FIO41" s="1016"/>
      <c r="FIP41" s="1016"/>
      <c r="FIQ41" s="1016"/>
      <c r="FIR41" s="1016"/>
      <c r="FIS41" s="1016"/>
      <c r="FIT41" s="1016"/>
      <c r="FIU41" s="1016"/>
      <c r="FIV41" s="1016"/>
      <c r="FIW41" s="1016"/>
      <c r="FIX41" s="1016"/>
      <c r="FIY41" s="1016"/>
      <c r="FIZ41" s="1016"/>
      <c r="FJA41" s="1016"/>
      <c r="FJB41" s="1016"/>
      <c r="FJC41" s="1016"/>
      <c r="FJD41" s="1016"/>
      <c r="FJE41" s="1016"/>
      <c r="FJF41" s="1016"/>
      <c r="FJG41" s="1016"/>
      <c r="FJH41" s="1016"/>
      <c r="FJI41" s="1016"/>
      <c r="FJJ41" s="1016"/>
      <c r="FJK41" s="1016"/>
      <c r="FJL41" s="1016"/>
      <c r="FJM41" s="1016"/>
      <c r="FJN41" s="1016"/>
      <c r="FJO41" s="1016"/>
      <c r="FJP41" s="1016"/>
      <c r="FJQ41" s="1016"/>
      <c r="FJR41" s="1016"/>
      <c r="FJS41" s="1016"/>
      <c r="FJT41" s="1016"/>
      <c r="FJU41" s="1016"/>
      <c r="FJV41" s="1016"/>
      <c r="FJW41" s="1016"/>
      <c r="FJX41" s="1016"/>
      <c r="FJY41" s="1016"/>
      <c r="FJZ41" s="1016"/>
      <c r="FKA41" s="1016"/>
      <c r="FKB41" s="1016"/>
      <c r="FKC41" s="1016"/>
      <c r="FKD41" s="1016"/>
      <c r="FKE41" s="1016"/>
      <c r="FKF41" s="1016"/>
      <c r="FKG41" s="1016"/>
      <c r="FKH41" s="1016"/>
      <c r="FKI41" s="1016"/>
      <c r="FKJ41" s="1016"/>
      <c r="FKK41" s="1016"/>
      <c r="FKL41" s="1016"/>
      <c r="FKM41" s="1016"/>
      <c r="FKN41" s="1016"/>
      <c r="FKO41" s="1016"/>
      <c r="FKP41" s="1016"/>
      <c r="FKQ41" s="1016"/>
      <c r="FKR41" s="1016"/>
      <c r="FKS41" s="1016"/>
      <c r="FKT41" s="1016"/>
      <c r="FKU41" s="1016"/>
      <c r="FKV41" s="1016"/>
      <c r="FKW41" s="1016"/>
      <c r="FKX41" s="1016"/>
      <c r="FKY41" s="1016"/>
      <c r="FKZ41" s="1016"/>
      <c r="FLA41" s="1016"/>
      <c r="FLB41" s="1016"/>
      <c r="FLC41" s="1016"/>
      <c r="FLD41" s="1016"/>
      <c r="FLE41" s="1016"/>
      <c r="FLF41" s="1016"/>
      <c r="FLG41" s="1016"/>
      <c r="FLH41" s="1016"/>
      <c r="FLI41" s="1016"/>
      <c r="FLJ41" s="1016"/>
      <c r="FLK41" s="1016"/>
      <c r="FLL41" s="1016"/>
      <c r="FLM41" s="1016"/>
      <c r="FLN41" s="1016"/>
      <c r="FLO41" s="1016"/>
      <c r="FLP41" s="1016"/>
      <c r="FLQ41" s="1016"/>
      <c r="FLR41" s="1016"/>
      <c r="FLS41" s="1016"/>
      <c r="FLT41" s="1016"/>
      <c r="FLU41" s="1016"/>
      <c r="FLV41" s="1016"/>
      <c r="FLW41" s="1016"/>
      <c r="FLX41" s="1016"/>
      <c r="FLY41" s="1016"/>
      <c r="FLZ41" s="1016"/>
      <c r="FMA41" s="1016"/>
      <c r="FMB41" s="1016"/>
      <c r="FMC41" s="1016"/>
      <c r="FMD41" s="1016"/>
      <c r="FME41" s="1016"/>
      <c r="FMF41" s="1016"/>
      <c r="FMG41" s="1016"/>
      <c r="FMH41" s="1016"/>
      <c r="FMI41" s="1016"/>
      <c r="FMJ41" s="1016"/>
      <c r="FMK41" s="1016"/>
      <c r="FML41" s="1016"/>
      <c r="FMM41" s="1016"/>
      <c r="FMN41" s="1016"/>
      <c r="FMO41" s="1016"/>
      <c r="FMP41" s="1016"/>
      <c r="FMQ41" s="1016"/>
      <c r="FMR41" s="1016"/>
      <c r="FMS41" s="1016"/>
      <c r="FMT41" s="1016"/>
      <c r="FMU41" s="1016"/>
      <c r="FMV41" s="1016"/>
      <c r="FMW41" s="1016"/>
      <c r="FMX41" s="1016"/>
      <c r="FMY41" s="1016"/>
      <c r="FMZ41" s="1016"/>
      <c r="FNA41" s="1016"/>
      <c r="FNB41" s="1016"/>
      <c r="FNC41" s="1016"/>
      <c r="FND41" s="1016"/>
      <c r="FNE41" s="1016"/>
      <c r="FNF41" s="1016"/>
      <c r="FNG41" s="1016"/>
      <c r="FNH41" s="1016"/>
      <c r="FNI41" s="1016"/>
      <c r="FNJ41" s="1016"/>
      <c r="FNK41" s="1016"/>
      <c r="FNL41" s="1016"/>
      <c r="FNM41" s="1016"/>
      <c r="FNN41" s="1016"/>
      <c r="FNO41" s="1016"/>
      <c r="FNP41" s="1016"/>
      <c r="FNQ41" s="1016"/>
      <c r="FNR41" s="1016"/>
      <c r="FNS41" s="1016"/>
      <c r="FNT41" s="1016"/>
      <c r="FNU41" s="1016"/>
      <c r="FNV41" s="1016"/>
      <c r="FNW41" s="1016"/>
      <c r="FNX41" s="1016"/>
      <c r="FNY41" s="1016"/>
      <c r="FNZ41" s="1016"/>
      <c r="FOA41" s="1016"/>
      <c r="FOB41" s="1016"/>
      <c r="FOC41" s="1016"/>
      <c r="FOD41" s="1016"/>
      <c r="FOE41" s="1016"/>
      <c r="FOF41" s="1016"/>
      <c r="FOG41" s="1016"/>
      <c r="FOH41" s="1016"/>
      <c r="FOI41" s="1016"/>
      <c r="FOJ41" s="1016"/>
      <c r="FOK41" s="1016"/>
      <c r="FOL41" s="1016"/>
      <c r="FOM41" s="1016"/>
      <c r="FON41" s="1016"/>
      <c r="FOO41" s="1016"/>
      <c r="FOP41" s="1016"/>
      <c r="FOQ41" s="1016"/>
      <c r="FOR41" s="1016"/>
      <c r="FOS41" s="1016"/>
      <c r="FOT41" s="1016"/>
      <c r="FOU41" s="1016"/>
      <c r="FOV41" s="1016"/>
      <c r="FOW41" s="1016"/>
      <c r="FOX41" s="1016"/>
      <c r="FOY41" s="1016"/>
      <c r="FOZ41" s="1016"/>
      <c r="FPA41" s="1016"/>
      <c r="FPB41" s="1016"/>
      <c r="FPC41" s="1016"/>
      <c r="FPD41" s="1016"/>
      <c r="FPE41" s="1016"/>
      <c r="FPF41" s="1016"/>
      <c r="FPG41" s="1016"/>
      <c r="FPH41" s="1016"/>
      <c r="FPI41" s="1016"/>
      <c r="FPJ41" s="1016"/>
      <c r="FPK41" s="1016"/>
      <c r="FPL41" s="1016"/>
      <c r="FPM41" s="1016"/>
      <c r="FPN41" s="1016"/>
      <c r="FPO41" s="1016"/>
      <c r="FPP41" s="1016"/>
      <c r="FPQ41" s="1016"/>
      <c r="FPR41" s="1016"/>
      <c r="FPS41" s="1016"/>
      <c r="FPT41" s="1016"/>
      <c r="FPU41" s="1016"/>
      <c r="FPV41" s="1016"/>
      <c r="FPW41" s="1016"/>
      <c r="FPX41" s="1016"/>
      <c r="FPY41" s="1016"/>
      <c r="FPZ41" s="1016"/>
      <c r="FQA41" s="1016"/>
      <c r="FQB41" s="1016"/>
      <c r="FQC41" s="1016"/>
      <c r="FQD41" s="1016"/>
      <c r="FQE41" s="1016"/>
      <c r="FQF41" s="1016"/>
      <c r="FQG41" s="1016"/>
      <c r="FQH41" s="1016"/>
      <c r="FQI41" s="1016"/>
      <c r="FQJ41" s="1016"/>
      <c r="FQK41" s="1016"/>
      <c r="FQL41" s="1016"/>
      <c r="FQM41" s="1016"/>
      <c r="FQN41" s="1016"/>
      <c r="FQO41" s="1016"/>
      <c r="FQP41" s="1016"/>
      <c r="FQQ41" s="1016"/>
      <c r="FQR41" s="1016"/>
      <c r="FQS41" s="1016"/>
      <c r="FQT41" s="1016"/>
      <c r="FQU41" s="1016"/>
      <c r="FQV41" s="1016"/>
      <c r="FQW41" s="1016"/>
      <c r="FQX41" s="1016"/>
      <c r="FQY41" s="1016"/>
      <c r="FQZ41" s="1016"/>
      <c r="FRA41" s="1016"/>
      <c r="FRB41" s="1016"/>
      <c r="FRC41" s="1016"/>
      <c r="FRD41" s="1016"/>
      <c r="FRE41" s="1016"/>
      <c r="FRF41" s="1016"/>
      <c r="FRG41" s="1016"/>
      <c r="FRH41" s="1016"/>
      <c r="FRI41" s="1016"/>
      <c r="FRJ41" s="1016"/>
      <c r="FRK41" s="1016"/>
      <c r="FRL41" s="1016"/>
      <c r="FRM41" s="1016"/>
      <c r="FRN41" s="1016"/>
      <c r="FRO41" s="1016"/>
      <c r="FRP41" s="1016"/>
      <c r="FRQ41" s="1016"/>
      <c r="FRR41" s="1016"/>
      <c r="FRS41" s="1016"/>
      <c r="FRT41" s="1016"/>
      <c r="FRU41" s="1016"/>
      <c r="FRV41" s="1016"/>
      <c r="FRW41" s="1016"/>
      <c r="FRX41" s="1016"/>
      <c r="FRY41" s="1016"/>
      <c r="FRZ41" s="1016"/>
      <c r="FSA41" s="1016"/>
      <c r="FSB41" s="1016"/>
      <c r="FSC41" s="1016"/>
      <c r="FSD41" s="1016"/>
      <c r="FSE41" s="1016"/>
      <c r="FSF41" s="1016"/>
      <c r="FSG41" s="1016"/>
      <c r="FSH41" s="1016"/>
      <c r="FSI41" s="1016"/>
      <c r="FSJ41" s="1016"/>
      <c r="FSK41" s="1016"/>
      <c r="FSL41" s="1016"/>
      <c r="FSM41" s="1016"/>
      <c r="FSN41" s="1016"/>
      <c r="FSO41" s="1016"/>
      <c r="FSP41" s="1016"/>
      <c r="FSQ41" s="1016"/>
      <c r="FSR41" s="1016"/>
      <c r="FSS41" s="1016"/>
      <c r="FST41" s="1016"/>
      <c r="FSU41" s="1016"/>
      <c r="FSV41" s="1016"/>
      <c r="FSW41" s="1016"/>
      <c r="FSX41" s="1016"/>
      <c r="FSY41" s="1016"/>
      <c r="FSZ41" s="1016"/>
      <c r="FTA41" s="1016"/>
      <c r="FTB41" s="1016"/>
      <c r="FTC41" s="1016"/>
      <c r="FTD41" s="1016"/>
      <c r="FTE41" s="1016"/>
      <c r="FTF41" s="1016"/>
      <c r="FTG41" s="1016"/>
      <c r="FTH41" s="1016"/>
      <c r="FTI41" s="1016"/>
      <c r="FTJ41" s="1016"/>
      <c r="FTK41" s="1016"/>
      <c r="FTL41" s="1016"/>
      <c r="FTM41" s="1016"/>
      <c r="FTN41" s="1016"/>
      <c r="FTO41" s="1016"/>
      <c r="FTP41" s="1016"/>
      <c r="FTQ41" s="1016"/>
      <c r="FTR41" s="1016"/>
      <c r="FTS41" s="1016"/>
      <c r="FTT41" s="1016"/>
      <c r="FTU41" s="1016"/>
      <c r="FTV41" s="1016"/>
      <c r="FTW41" s="1016"/>
      <c r="FTX41" s="1016"/>
      <c r="FTY41" s="1016"/>
      <c r="FTZ41" s="1016"/>
      <c r="FUA41" s="1016"/>
      <c r="FUB41" s="1016"/>
      <c r="FUC41" s="1016"/>
      <c r="FUD41" s="1016"/>
      <c r="FUE41" s="1016"/>
      <c r="FUF41" s="1016"/>
      <c r="FUG41" s="1016"/>
      <c r="FUH41" s="1016"/>
      <c r="FUI41" s="1016"/>
      <c r="FUJ41" s="1016"/>
      <c r="FUK41" s="1016"/>
      <c r="FUL41" s="1016"/>
      <c r="FUM41" s="1016"/>
      <c r="FUN41" s="1016"/>
      <c r="FUO41" s="1016"/>
      <c r="FUP41" s="1016"/>
      <c r="FUQ41" s="1016"/>
      <c r="FUR41" s="1016"/>
      <c r="FUS41" s="1016"/>
      <c r="FUT41" s="1016"/>
      <c r="FUU41" s="1016"/>
      <c r="FUV41" s="1016"/>
      <c r="FUW41" s="1016"/>
      <c r="FUX41" s="1016"/>
      <c r="FUY41" s="1016"/>
      <c r="FUZ41" s="1016"/>
      <c r="FVA41" s="1016"/>
      <c r="FVB41" s="1016"/>
      <c r="FVC41" s="1016"/>
      <c r="FVD41" s="1016"/>
      <c r="FVE41" s="1016"/>
      <c r="FVF41" s="1016"/>
      <c r="FVG41" s="1016"/>
      <c r="FVH41" s="1016"/>
      <c r="FVI41" s="1016"/>
      <c r="FVJ41" s="1016"/>
      <c r="FVK41" s="1016"/>
      <c r="FVL41" s="1016"/>
      <c r="FVM41" s="1016"/>
      <c r="FVN41" s="1016"/>
      <c r="FVO41" s="1016"/>
      <c r="FVP41" s="1016"/>
      <c r="FVQ41" s="1016"/>
      <c r="FVR41" s="1016"/>
      <c r="FVS41" s="1016"/>
      <c r="FVT41" s="1016"/>
      <c r="FVU41" s="1016"/>
      <c r="FVV41" s="1016"/>
      <c r="FVW41" s="1016"/>
      <c r="FVX41" s="1016"/>
      <c r="FVY41" s="1016"/>
      <c r="FVZ41" s="1016"/>
      <c r="FWA41" s="1016"/>
      <c r="FWB41" s="1016"/>
      <c r="FWC41" s="1016"/>
      <c r="FWD41" s="1016"/>
      <c r="FWE41" s="1016"/>
      <c r="FWF41" s="1016"/>
      <c r="FWG41" s="1016"/>
      <c r="FWH41" s="1016"/>
      <c r="FWI41" s="1016"/>
      <c r="FWJ41" s="1016"/>
      <c r="FWK41" s="1016"/>
      <c r="FWL41" s="1016"/>
      <c r="FWM41" s="1016"/>
      <c r="FWN41" s="1016"/>
      <c r="FWO41" s="1016"/>
      <c r="FWP41" s="1016"/>
      <c r="FWQ41" s="1016"/>
      <c r="FWR41" s="1016"/>
      <c r="FWS41" s="1016"/>
      <c r="FWT41" s="1016"/>
      <c r="FWU41" s="1016"/>
      <c r="FWV41" s="1016"/>
      <c r="FWW41" s="1016"/>
      <c r="FWX41" s="1016"/>
      <c r="FWY41" s="1016"/>
      <c r="FWZ41" s="1016"/>
      <c r="FXA41" s="1016"/>
      <c r="FXB41" s="1016"/>
      <c r="FXC41" s="1016"/>
      <c r="FXD41" s="1016"/>
      <c r="FXE41" s="1016"/>
      <c r="FXF41" s="1016"/>
      <c r="FXG41" s="1016"/>
      <c r="FXH41" s="1016"/>
      <c r="FXI41" s="1016"/>
      <c r="FXJ41" s="1016"/>
      <c r="FXK41" s="1016"/>
      <c r="FXL41" s="1016"/>
      <c r="FXM41" s="1016"/>
      <c r="FXN41" s="1016"/>
      <c r="FXO41" s="1016"/>
      <c r="FXP41" s="1016"/>
      <c r="FXQ41" s="1016"/>
      <c r="FXR41" s="1016"/>
      <c r="FXS41" s="1016"/>
      <c r="FXT41" s="1016"/>
      <c r="FXU41" s="1016"/>
      <c r="FXV41" s="1016"/>
      <c r="FXW41" s="1016"/>
      <c r="FXX41" s="1016"/>
      <c r="FXY41" s="1016"/>
      <c r="FXZ41" s="1016"/>
      <c r="FYA41" s="1016"/>
      <c r="FYB41" s="1016"/>
      <c r="FYC41" s="1016"/>
      <c r="FYD41" s="1016"/>
      <c r="FYE41" s="1016"/>
      <c r="FYF41" s="1016"/>
      <c r="FYG41" s="1016"/>
      <c r="FYH41" s="1016"/>
      <c r="FYI41" s="1016"/>
      <c r="FYJ41" s="1016"/>
      <c r="FYK41" s="1016"/>
      <c r="FYL41" s="1016"/>
      <c r="FYM41" s="1016"/>
      <c r="FYN41" s="1016"/>
      <c r="FYO41" s="1016"/>
      <c r="FYP41" s="1016"/>
      <c r="FYQ41" s="1016"/>
      <c r="FYR41" s="1016"/>
      <c r="FYS41" s="1016"/>
      <c r="FYT41" s="1016"/>
      <c r="FYU41" s="1016"/>
      <c r="FYV41" s="1016"/>
      <c r="FYW41" s="1016"/>
      <c r="FYX41" s="1016"/>
      <c r="FYY41" s="1016"/>
      <c r="FYZ41" s="1016"/>
      <c r="FZA41" s="1016"/>
      <c r="FZB41" s="1016"/>
      <c r="FZC41" s="1016"/>
      <c r="FZD41" s="1016"/>
      <c r="FZE41" s="1016"/>
      <c r="FZF41" s="1016"/>
      <c r="FZG41" s="1016"/>
      <c r="FZH41" s="1016"/>
      <c r="FZI41" s="1016"/>
      <c r="FZJ41" s="1016"/>
      <c r="FZK41" s="1016"/>
      <c r="FZL41" s="1016"/>
      <c r="FZM41" s="1016"/>
      <c r="FZN41" s="1016"/>
      <c r="FZO41" s="1016"/>
      <c r="FZP41" s="1016"/>
      <c r="FZQ41" s="1016"/>
      <c r="FZR41" s="1016"/>
      <c r="FZS41" s="1016"/>
      <c r="FZT41" s="1016"/>
      <c r="FZU41" s="1016"/>
      <c r="FZV41" s="1016"/>
      <c r="FZW41" s="1016"/>
      <c r="FZX41" s="1016"/>
      <c r="FZY41" s="1016"/>
      <c r="FZZ41" s="1016"/>
      <c r="GAA41" s="1016"/>
      <c r="GAB41" s="1016"/>
      <c r="GAC41" s="1016"/>
      <c r="GAD41" s="1016"/>
      <c r="GAE41" s="1016"/>
      <c r="GAF41" s="1016"/>
      <c r="GAG41" s="1016"/>
      <c r="GAH41" s="1016"/>
      <c r="GAI41" s="1016"/>
      <c r="GAJ41" s="1016"/>
      <c r="GAK41" s="1016"/>
      <c r="GAL41" s="1016"/>
      <c r="GAM41" s="1016"/>
      <c r="GAN41" s="1016"/>
      <c r="GAO41" s="1016"/>
      <c r="GAP41" s="1016"/>
      <c r="GAQ41" s="1016"/>
      <c r="GAR41" s="1016"/>
      <c r="GAS41" s="1016"/>
      <c r="GAT41" s="1016"/>
      <c r="GAU41" s="1016"/>
      <c r="GAV41" s="1016"/>
      <c r="GAW41" s="1016"/>
      <c r="GAX41" s="1016"/>
      <c r="GAY41" s="1016"/>
      <c r="GAZ41" s="1016"/>
      <c r="GBA41" s="1016"/>
      <c r="GBB41" s="1016"/>
      <c r="GBC41" s="1016"/>
      <c r="GBD41" s="1016"/>
      <c r="GBE41" s="1016"/>
      <c r="GBF41" s="1016"/>
      <c r="GBG41" s="1016"/>
      <c r="GBH41" s="1016"/>
      <c r="GBI41" s="1016"/>
      <c r="GBJ41" s="1016"/>
      <c r="GBK41" s="1016"/>
      <c r="GBL41" s="1016"/>
      <c r="GBM41" s="1016"/>
      <c r="GBN41" s="1016"/>
      <c r="GBO41" s="1016"/>
      <c r="GBP41" s="1016"/>
      <c r="GBQ41" s="1016"/>
      <c r="GBR41" s="1016"/>
      <c r="GBS41" s="1016"/>
      <c r="GBT41" s="1016"/>
      <c r="GBU41" s="1016"/>
      <c r="GBV41" s="1016"/>
      <c r="GBW41" s="1016"/>
      <c r="GBX41" s="1016"/>
      <c r="GBY41" s="1016"/>
      <c r="GBZ41" s="1016"/>
      <c r="GCA41" s="1016"/>
      <c r="GCB41" s="1016"/>
      <c r="GCC41" s="1016"/>
      <c r="GCD41" s="1016"/>
      <c r="GCE41" s="1016"/>
      <c r="GCF41" s="1016"/>
      <c r="GCG41" s="1016"/>
      <c r="GCH41" s="1016"/>
      <c r="GCI41" s="1016"/>
      <c r="GCJ41" s="1016"/>
      <c r="GCK41" s="1016"/>
      <c r="GCL41" s="1016"/>
      <c r="GCM41" s="1016"/>
      <c r="GCN41" s="1016"/>
      <c r="GCO41" s="1016"/>
      <c r="GCP41" s="1016"/>
      <c r="GCQ41" s="1016"/>
      <c r="GCR41" s="1016"/>
      <c r="GCS41" s="1016"/>
      <c r="GCT41" s="1016"/>
      <c r="GCU41" s="1016"/>
      <c r="GCV41" s="1016"/>
      <c r="GCW41" s="1016"/>
      <c r="GCX41" s="1016"/>
      <c r="GCY41" s="1016"/>
      <c r="GCZ41" s="1016"/>
      <c r="GDA41" s="1016"/>
      <c r="GDB41" s="1016"/>
      <c r="GDC41" s="1016"/>
      <c r="GDD41" s="1016"/>
      <c r="GDE41" s="1016"/>
      <c r="GDF41" s="1016"/>
      <c r="GDG41" s="1016"/>
      <c r="GDH41" s="1016"/>
      <c r="GDI41" s="1016"/>
      <c r="GDJ41" s="1016"/>
      <c r="GDK41" s="1016"/>
      <c r="GDL41" s="1016"/>
      <c r="GDM41" s="1016"/>
      <c r="GDN41" s="1016"/>
      <c r="GDO41" s="1016"/>
      <c r="GDP41" s="1016"/>
      <c r="GDQ41" s="1016"/>
      <c r="GDR41" s="1016"/>
      <c r="GDS41" s="1016"/>
      <c r="GDT41" s="1016"/>
      <c r="GDU41" s="1016"/>
      <c r="GDV41" s="1016"/>
      <c r="GDW41" s="1016"/>
      <c r="GDX41" s="1016"/>
      <c r="GDY41" s="1016"/>
      <c r="GDZ41" s="1016"/>
      <c r="GEA41" s="1016"/>
      <c r="GEB41" s="1016"/>
      <c r="GEC41" s="1016"/>
      <c r="GED41" s="1016"/>
      <c r="GEE41" s="1016"/>
      <c r="GEF41" s="1016"/>
      <c r="GEG41" s="1016"/>
      <c r="GEH41" s="1016"/>
      <c r="GEI41" s="1016"/>
      <c r="GEJ41" s="1016"/>
      <c r="GEK41" s="1016"/>
      <c r="GEL41" s="1016"/>
      <c r="GEM41" s="1016"/>
      <c r="GEN41" s="1016"/>
      <c r="GEO41" s="1016"/>
      <c r="GEP41" s="1016"/>
      <c r="GEQ41" s="1016"/>
      <c r="GER41" s="1016"/>
      <c r="GES41" s="1016"/>
      <c r="GET41" s="1016"/>
      <c r="GEU41" s="1016"/>
      <c r="GEV41" s="1016"/>
      <c r="GEW41" s="1016"/>
      <c r="GEX41" s="1016"/>
      <c r="GEY41" s="1016"/>
      <c r="GEZ41" s="1016"/>
      <c r="GFA41" s="1016"/>
      <c r="GFB41" s="1016"/>
      <c r="GFC41" s="1016"/>
      <c r="GFD41" s="1016"/>
      <c r="GFE41" s="1016"/>
      <c r="GFF41" s="1016"/>
      <c r="GFG41" s="1016"/>
      <c r="GFH41" s="1016"/>
      <c r="GFI41" s="1016"/>
      <c r="GFJ41" s="1016"/>
      <c r="GFK41" s="1016"/>
      <c r="GFL41" s="1016"/>
      <c r="GFM41" s="1016"/>
      <c r="GFN41" s="1016"/>
      <c r="GFO41" s="1016"/>
      <c r="GFP41" s="1016"/>
      <c r="GFQ41" s="1016"/>
      <c r="GFR41" s="1016"/>
      <c r="GFS41" s="1016"/>
      <c r="GFT41" s="1016"/>
      <c r="GFU41" s="1016"/>
      <c r="GFV41" s="1016"/>
      <c r="GFW41" s="1016"/>
      <c r="GFX41" s="1016"/>
      <c r="GFY41" s="1016"/>
      <c r="GFZ41" s="1016"/>
      <c r="GGA41" s="1016"/>
      <c r="GGB41" s="1016"/>
      <c r="GGC41" s="1016"/>
      <c r="GGD41" s="1016"/>
      <c r="GGE41" s="1016"/>
      <c r="GGF41" s="1016"/>
      <c r="GGG41" s="1016"/>
      <c r="GGH41" s="1016"/>
      <c r="GGI41" s="1016"/>
      <c r="GGJ41" s="1016"/>
      <c r="GGK41" s="1016"/>
      <c r="GGL41" s="1016"/>
      <c r="GGM41" s="1016"/>
      <c r="GGN41" s="1016"/>
      <c r="GGO41" s="1016"/>
      <c r="GGP41" s="1016"/>
      <c r="GGQ41" s="1016"/>
      <c r="GGR41" s="1016"/>
      <c r="GGS41" s="1016"/>
      <c r="GGT41" s="1016"/>
      <c r="GGU41" s="1016"/>
      <c r="GGV41" s="1016"/>
      <c r="GGW41" s="1016"/>
      <c r="GGX41" s="1016"/>
      <c r="GGY41" s="1016"/>
      <c r="GGZ41" s="1016"/>
      <c r="GHA41" s="1016"/>
      <c r="GHB41" s="1016"/>
      <c r="GHC41" s="1016"/>
      <c r="GHD41" s="1016"/>
      <c r="GHE41" s="1016"/>
      <c r="GHF41" s="1016"/>
      <c r="GHG41" s="1016"/>
      <c r="GHH41" s="1016"/>
      <c r="GHI41" s="1016"/>
      <c r="GHJ41" s="1016"/>
      <c r="GHK41" s="1016"/>
      <c r="GHL41" s="1016"/>
      <c r="GHM41" s="1016"/>
      <c r="GHN41" s="1016"/>
      <c r="GHO41" s="1016"/>
      <c r="GHP41" s="1016"/>
      <c r="GHQ41" s="1016"/>
      <c r="GHR41" s="1016"/>
      <c r="GHS41" s="1016"/>
      <c r="GHT41" s="1016"/>
      <c r="GHU41" s="1016"/>
      <c r="GHV41" s="1016"/>
      <c r="GHW41" s="1016"/>
      <c r="GHX41" s="1016"/>
      <c r="GHY41" s="1016"/>
      <c r="GHZ41" s="1016"/>
      <c r="GIA41" s="1016"/>
      <c r="GIB41" s="1016"/>
      <c r="GIC41" s="1016"/>
      <c r="GID41" s="1016"/>
      <c r="GIE41" s="1016"/>
      <c r="GIF41" s="1016"/>
      <c r="GIG41" s="1016"/>
      <c r="GIH41" s="1016"/>
      <c r="GII41" s="1016"/>
      <c r="GIJ41" s="1016"/>
      <c r="GIK41" s="1016"/>
      <c r="GIL41" s="1016"/>
      <c r="GIM41" s="1016"/>
      <c r="GIN41" s="1016"/>
      <c r="GIO41" s="1016"/>
      <c r="GIP41" s="1016"/>
      <c r="GIQ41" s="1016"/>
      <c r="GIR41" s="1016"/>
      <c r="GIS41" s="1016"/>
      <c r="GIT41" s="1016"/>
      <c r="GIU41" s="1016"/>
      <c r="GIV41" s="1016"/>
      <c r="GIW41" s="1016"/>
      <c r="GIX41" s="1016"/>
      <c r="GIY41" s="1016"/>
      <c r="GIZ41" s="1016"/>
      <c r="GJA41" s="1016"/>
      <c r="GJB41" s="1016"/>
      <c r="GJC41" s="1016"/>
      <c r="GJD41" s="1016"/>
      <c r="GJE41" s="1016"/>
      <c r="GJF41" s="1016"/>
      <c r="GJG41" s="1016"/>
      <c r="GJH41" s="1016"/>
      <c r="GJI41" s="1016"/>
      <c r="GJJ41" s="1016"/>
      <c r="GJK41" s="1016"/>
      <c r="GJL41" s="1016"/>
      <c r="GJM41" s="1016"/>
      <c r="GJN41" s="1016"/>
      <c r="GJO41" s="1016"/>
      <c r="GJP41" s="1016"/>
      <c r="GJQ41" s="1016"/>
      <c r="GJR41" s="1016"/>
      <c r="GJS41" s="1016"/>
      <c r="GJT41" s="1016"/>
      <c r="GJU41" s="1016"/>
      <c r="GJV41" s="1016"/>
      <c r="GJW41" s="1016"/>
      <c r="GJX41" s="1016"/>
      <c r="GJY41" s="1016"/>
      <c r="GJZ41" s="1016"/>
      <c r="GKA41" s="1016"/>
      <c r="GKB41" s="1016"/>
      <c r="GKC41" s="1016"/>
      <c r="GKD41" s="1016"/>
      <c r="GKE41" s="1016"/>
      <c r="GKF41" s="1016"/>
      <c r="GKG41" s="1016"/>
      <c r="GKH41" s="1016"/>
      <c r="GKI41" s="1016"/>
      <c r="GKJ41" s="1016"/>
      <c r="GKK41" s="1016"/>
      <c r="GKL41" s="1016"/>
      <c r="GKM41" s="1016"/>
      <c r="GKN41" s="1016"/>
      <c r="GKO41" s="1016"/>
      <c r="GKP41" s="1016"/>
      <c r="GKQ41" s="1016"/>
      <c r="GKR41" s="1016"/>
      <c r="GKS41" s="1016"/>
      <c r="GKT41" s="1016"/>
      <c r="GKU41" s="1016"/>
      <c r="GKV41" s="1016"/>
      <c r="GKW41" s="1016"/>
      <c r="GKX41" s="1016"/>
      <c r="GKY41" s="1016"/>
      <c r="GKZ41" s="1016"/>
      <c r="GLA41" s="1016"/>
      <c r="GLB41" s="1016"/>
      <c r="GLC41" s="1016"/>
      <c r="GLD41" s="1016"/>
      <c r="GLE41" s="1016"/>
      <c r="GLF41" s="1016"/>
      <c r="GLG41" s="1016"/>
      <c r="GLH41" s="1016"/>
      <c r="GLI41" s="1016"/>
      <c r="GLJ41" s="1016"/>
      <c r="GLK41" s="1016"/>
      <c r="GLL41" s="1016"/>
      <c r="GLM41" s="1016"/>
      <c r="GLN41" s="1016"/>
      <c r="GLO41" s="1016"/>
      <c r="GLP41" s="1016"/>
      <c r="GLQ41" s="1016"/>
      <c r="GLR41" s="1016"/>
      <c r="GLS41" s="1016"/>
      <c r="GLT41" s="1016"/>
      <c r="GLU41" s="1016"/>
      <c r="GLV41" s="1016"/>
      <c r="GLW41" s="1016"/>
      <c r="GLX41" s="1016"/>
      <c r="GLY41" s="1016"/>
      <c r="GLZ41" s="1016"/>
      <c r="GMA41" s="1016"/>
      <c r="GMB41" s="1016"/>
      <c r="GMC41" s="1016"/>
      <c r="GMD41" s="1016"/>
      <c r="GME41" s="1016"/>
      <c r="GMF41" s="1016"/>
      <c r="GMG41" s="1016"/>
      <c r="GMH41" s="1016"/>
      <c r="GMI41" s="1016"/>
      <c r="GMJ41" s="1016"/>
      <c r="GMK41" s="1016"/>
      <c r="GML41" s="1016"/>
      <c r="GMM41" s="1016"/>
      <c r="GMN41" s="1016"/>
      <c r="GMO41" s="1016"/>
      <c r="GMP41" s="1016"/>
      <c r="GMQ41" s="1016"/>
      <c r="GMR41" s="1016"/>
      <c r="GMS41" s="1016"/>
      <c r="GMT41" s="1016"/>
      <c r="GMU41" s="1016"/>
      <c r="GMV41" s="1016"/>
      <c r="GMW41" s="1016"/>
      <c r="GMX41" s="1016"/>
      <c r="GMY41" s="1016"/>
      <c r="GMZ41" s="1016"/>
      <c r="GNA41" s="1016"/>
      <c r="GNB41" s="1016"/>
      <c r="GNC41" s="1016"/>
      <c r="GND41" s="1016"/>
      <c r="GNE41" s="1016"/>
      <c r="GNF41" s="1016"/>
      <c r="GNG41" s="1016"/>
      <c r="GNH41" s="1016"/>
      <c r="GNI41" s="1016"/>
      <c r="GNJ41" s="1016"/>
      <c r="GNK41" s="1016"/>
      <c r="GNL41" s="1016"/>
      <c r="GNM41" s="1016"/>
      <c r="GNN41" s="1016"/>
      <c r="GNO41" s="1016"/>
      <c r="GNP41" s="1016"/>
      <c r="GNQ41" s="1016"/>
      <c r="GNR41" s="1016"/>
      <c r="GNS41" s="1016"/>
      <c r="GNT41" s="1016"/>
      <c r="GNU41" s="1016"/>
      <c r="GNV41" s="1016"/>
      <c r="GNW41" s="1016"/>
      <c r="GNX41" s="1016"/>
      <c r="GNY41" s="1016"/>
      <c r="GNZ41" s="1016"/>
      <c r="GOA41" s="1016"/>
      <c r="GOB41" s="1016"/>
      <c r="GOC41" s="1016"/>
      <c r="GOD41" s="1016"/>
      <c r="GOE41" s="1016"/>
      <c r="GOF41" s="1016"/>
      <c r="GOG41" s="1016"/>
      <c r="GOH41" s="1016"/>
      <c r="GOI41" s="1016"/>
      <c r="GOJ41" s="1016"/>
      <c r="GOK41" s="1016"/>
      <c r="GOL41" s="1016"/>
      <c r="GOM41" s="1016"/>
      <c r="GON41" s="1016"/>
      <c r="GOO41" s="1016"/>
      <c r="GOP41" s="1016"/>
      <c r="GOQ41" s="1016"/>
      <c r="GOR41" s="1016"/>
      <c r="GOS41" s="1016"/>
      <c r="GOT41" s="1016"/>
      <c r="GOU41" s="1016"/>
      <c r="GOV41" s="1016"/>
      <c r="GOW41" s="1016"/>
      <c r="GOX41" s="1016"/>
      <c r="GOY41" s="1016"/>
      <c r="GOZ41" s="1016"/>
      <c r="GPA41" s="1016"/>
      <c r="GPB41" s="1016"/>
      <c r="GPC41" s="1016"/>
      <c r="GPD41" s="1016"/>
      <c r="GPE41" s="1016"/>
      <c r="GPF41" s="1016"/>
      <c r="GPG41" s="1016"/>
      <c r="GPH41" s="1016"/>
      <c r="GPI41" s="1016"/>
      <c r="GPJ41" s="1016"/>
      <c r="GPK41" s="1016"/>
      <c r="GPL41" s="1016"/>
      <c r="GPM41" s="1016"/>
      <c r="GPN41" s="1016"/>
      <c r="GPO41" s="1016"/>
      <c r="GPP41" s="1016"/>
      <c r="GPQ41" s="1016"/>
      <c r="GPR41" s="1016"/>
      <c r="GPS41" s="1016"/>
      <c r="GPT41" s="1016"/>
      <c r="GPU41" s="1016"/>
      <c r="GPV41" s="1016"/>
      <c r="GPW41" s="1016"/>
      <c r="GPX41" s="1016"/>
      <c r="GPY41" s="1016"/>
      <c r="GPZ41" s="1016"/>
      <c r="GQA41" s="1016"/>
      <c r="GQB41" s="1016"/>
      <c r="GQC41" s="1016"/>
      <c r="GQD41" s="1016"/>
      <c r="GQE41" s="1016"/>
      <c r="GQF41" s="1016"/>
      <c r="GQG41" s="1016"/>
      <c r="GQH41" s="1016"/>
      <c r="GQI41" s="1016"/>
      <c r="GQJ41" s="1016"/>
      <c r="GQK41" s="1016"/>
      <c r="GQL41" s="1016"/>
      <c r="GQM41" s="1016"/>
      <c r="GQN41" s="1016"/>
      <c r="GQO41" s="1016"/>
      <c r="GQP41" s="1016"/>
      <c r="GQQ41" s="1016"/>
      <c r="GQR41" s="1016"/>
      <c r="GQS41" s="1016"/>
      <c r="GQT41" s="1016"/>
      <c r="GQU41" s="1016"/>
      <c r="GQV41" s="1016"/>
      <c r="GQW41" s="1016"/>
      <c r="GQX41" s="1016"/>
      <c r="GQY41" s="1016"/>
      <c r="GQZ41" s="1016"/>
      <c r="GRA41" s="1016"/>
      <c r="GRB41" s="1016"/>
      <c r="GRC41" s="1016"/>
      <c r="GRD41" s="1016"/>
      <c r="GRE41" s="1016"/>
      <c r="GRF41" s="1016"/>
      <c r="GRG41" s="1016"/>
      <c r="GRH41" s="1016"/>
      <c r="GRI41" s="1016"/>
      <c r="GRJ41" s="1016"/>
      <c r="GRK41" s="1016"/>
      <c r="GRL41" s="1016"/>
      <c r="GRM41" s="1016"/>
      <c r="GRN41" s="1016"/>
      <c r="GRO41" s="1016"/>
      <c r="GRP41" s="1016"/>
      <c r="GRQ41" s="1016"/>
      <c r="GRR41" s="1016"/>
      <c r="GRS41" s="1016"/>
      <c r="GRT41" s="1016"/>
      <c r="GRU41" s="1016"/>
      <c r="GRV41" s="1016"/>
      <c r="GRW41" s="1016"/>
      <c r="GRX41" s="1016"/>
      <c r="GRY41" s="1016"/>
      <c r="GRZ41" s="1016"/>
      <c r="GSA41" s="1016"/>
      <c r="GSB41" s="1016"/>
      <c r="GSC41" s="1016"/>
      <c r="GSD41" s="1016"/>
      <c r="GSE41" s="1016"/>
      <c r="GSF41" s="1016"/>
      <c r="GSG41" s="1016"/>
      <c r="GSH41" s="1016"/>
      <c r="GSI41" s="1016"/>
      <c r="GSJ41" s="1016"/>
      <c r="GSK41" s="1016"/>
      <c r="GSL41" s="1016"/>
      <c r="GSM41" s="1016"/>
      <c r="GSN41" s="1016"/>
      <c r="GSO41" s="1016"/>
      <c r="GSP41" s="1016"/>
      <c r="GSQ41" s="1016"/>
      <c r="GSR41" s="1016"/>
      <c r="GSS41" s="1016"/>
      <c r="GST41" s="1016"/>
      <c r="GSU41" s="1016"/>
      <c r="GSV41" s="1016"/>
      <c r="GSW41" s="1016"/>
      <c r="GSX41" s="1016"/>
      <c r="GSY41" s="1016"/>
      <c r="GSZ41" s="1016"/>
      <c r="GTA41" s="1016"/>
      <c r="GTB41" s="1016"/>
      <c r="GTC41" s="1016"/>
      <c r="GTD41" s="1016"/>
      <c r="GTE41" s="1016"/>
      <c r="GTF41" s="1016"/>
      <c r="GTG41" s="1016"/>
      <c r="GTH41" s="1016"/>
      <c r="GTI41" s="1016"/>
      <c r="GTJ41" s="1016"/>
      <c r="GTK41" s="1016"/>
      <c r="GTL41" s="1016"/>
      <c r="GTM41" s="1016"/>
      <c r="GTN41" s="1016"/>
      <c r="GTO41" s="1016"/>
      <c r="GTP41" s="1016"/>
      <c r="GTQ41" s="1016"/>
      <c r="GTR41" s="1016"/>
      <c r="GTS41" s="1016"/>
      <c r="GTT41" s="1016"/>
      <c r="GTU41" s="1016"/>
      <c r="GTV41" s="1016"/>
      <c r="GTW41" s="1016"/>
      <c r="GTX41" s="1016"/>
      <c r="GTY41" s="1016"/>
      <c r="GTZ41" s="1016"/>
      <c r="GUA41" s="1016"/>
      <c r="GUB41" s="1016"/>
      <c r="GUC41" s="1016"/>
      <c r="GUD41" s="1016"/>
      <c r="GUE41" s="1016"/>
      <c r="GUF41" s="1016"/>
      <c r="GUG41" s="1016"/>
      <c r="GUH41" s="1016"/>
      <c r="GUI41" s="1016"/>
      <c r="GUJ41" s="1016"/>
      <c r="GUK41" s="1016"/>
      <c r="GUL41" s="1016"/>
      <c r="GUM41" s="1016"/>
      <c r="GUN41" s="1016"/>
      <c r="GUO41" s="1016"/>
      <c r="GUP41" s="1016"/>
      <c r="GUQ41" s="1016"/>
      <c r="GUR41" s="1016"/>
      <c r="GUS41" s="1016"/>
      <c r="GUT41" s="1016"/>
      <c r="GUU41" s="1016"/>
      <c r="GUV41" s="1016"/>
      <c r="GUW41" s="1016"/>
      <c r="GUX41" s="1016"/>
      <c r="GUY41" s="1016"/>
      <c r="GUZ41" s="1016"/>
      <c r="GVA41" s="1016"/>
      <c r="GVB41" s="1016"/>
      <c r="GVC41" s="1016"/>
      <c r="GVD41" s="1016"/>
      <c r="GVE41" s="1016"/>
      <c r="GVF41" s="1016"/>
      <c r="GVG41" s="1016"/>
      <c r="GVH41" s="1016"/>
      <c r="GVI41" s="1016"/>
      <c r="GVJ41" s="1016"/>
      <c r="GVK41" s="1016"/>
      <c r="GVL41" s="1016"/>
      <c r="GVM41" s="1016"/>
      <c r="GVN41" s="1016"/>
      <c r="GVO41" s="1016"/>
      <c r="GVP41" s="1016"/>
      <c r="GVQ41" s="1016"/>
      <c r="GVR41" s="1016"/>
      <c r="GVS41" s="1016"/>
      <c r="GVT41" s="1016"/>
      <c r="GVU41" s="1016"/>
      <c r="GVV41" s="1016"/>
      <c r="GVW41" s="1016"/>
      <c r="GVX41" s="1016"/>
      <c r="GVY41" s="1016"/>
      <c r="GVZ41" s="1016"/>
      <c r="GWA41" s="1016"/>
      <c r="GWB41" s="1016"/>
      <c r="GWC41" s="1016"/>
      <c r="GWD41" s="1016"/>
      <c r="GWE41" s="1016"/>
      <c r="GWF41" s="1016"/>
      <c r="GWG41" s="1016"/>
      <c r="GWH41" s="1016"/>
      <c r="GWI41" s="1016"/>
      <c r="GWJ41" s="1016"/>
      <c r="GWK41" s="1016"/>
      <c r="GWL41" s="1016"/>
      <c r="GWM41" s="1016"/>
      <c r="GWN41" s="1016"/>
      <c r="GWO41" s="1016"/>
      <c r="GWP41" s="1016"/>
      <c r="GWQ41" s="1016"/>
      <c r="GWR41" s="1016"/>
      <c r="GWS41" s="1016"/>
      <c r="GWT41" s="1016"/>
      <c r="GWU41" s="1016"/>
      <c r="GWV41" s="1016"/>
      <c r="GWW41" s="1016"/>
      <c r="GWX41" s="1016"/>
      <c r="GWY41" s="1016"/>
      <c r="GWZ41" s="1016"/>
      <c r="GXA41" s="1016"/>
      <c r="GXB41" s="1016"/>
      <c r="GXC41" s="1016"/>
      <c r="GXD41" s="1016"/>
      <c r="GXE41" s="1016"/>
      <c r="GXF41" s="1016"/>
      <c r="GXG41" s="1016"/>
      <c r="GXH41" s="1016"/>
      <c r="GXI41" s="1016"/>
      <c r="GXJ41" s="1016"/>
      <c r="GXK41" s="1016"/>
      <c r="GXL41" s="1016"/>
      <c r="GXM41" s="1016"/>
      <c r="GXN41" s="1016"/>
      <c r="GXO41" s="1016"/>
      <c r="GXP41" s="1016"/>
      <c r="GXQ41" s="1016"/>
      <c r="GXR41" s="1016"/>
      <c r="GXS41" s="1016"/>
      <c r="GXT41" s="1016"/>
      <c r="GXU41" s="1016"/>
      <c r="GXV41" s="1016"/>
      <c r="GXW41" s="1016"/>
      <c r="GXX41" s="1016"/>
      <c r="GXY41" s="1016"/>
      <c r="GXZ41" s="1016"/>
      <c r="GYA41" s="1016"/>
      <c r="GYB41" s="1016"/>
      <c r="GYC41" s="1016"/>
      <c r="GYD41" s="1016"/>
      <c r="GYE41" s="1016"/>
      <c r="GYF41" s="1016"/>
      <c r="GYG41" s="1016"/>
      <c r="GYH41" s="1016"/>
      <c r="GYI41" s="1016"/>
      <c r="GYJ41" s="1016"/>
      <c r="GYK41" s="1016"/>
      <c r="GYL41" s="1016"/>
      <c r="GYM41" s="1016"/>
      <c r="GYN41" s="1016"/>
      <c r="GYO41" s="1016"/>
      <c r="GYP41" s="1016"/>
      <c r="GYQ41" s="1016"/>
      <c r="GYR41" s="1016"/>
      <c r="GYS41" s="1016"/>
      <c r="GYT41" s="1016"/>
      <c r="GYU41" s="1016"/>
      <c r="GYV41" s="1016"/>
      <c r="GYW41" s="1016"/>
      <c r="GYX41" s="1016"/>
      <c r="GYY41" s="1016"/>
      <c r="GYZ41" s="1016"/>
      <c r="GZA41" s="1016"/>
      <c r="GZB41" s="1016"/>
      <c r="GZC41" s="1016"/>
      <c r="GZD41" s="1016"/>
      <c r="GZE41" s="1016"/>
      <c r="GZF41" s="1016"/>
      <c r="GZG41" s="1016"/>
      <c r="GZH41" s="1016"/>
      <c r="GZI41" s="1016"/>
      <c r="GZJ41" s="1016"/>
      <c r="GZK41" s="1016"/>
      <c r="GZL41" s="1016"/>
      <c r="GZM41" s="1016"/>
      <c r="GZN41" s="1016"/>
      <c r="GZO41" s="1016"/>
      <c r="GZP41" s="1016"/>
      <c r="GZQ41" s="1016"/>
      <c r="GZR41" s="1016"/>
      <c r="GZS41" s="1016"/>
      <c r="GZT41" s="1016"/>
      <c r="GZU41" s="1016"/>
      <c r="GZV41" s="1016"/>
      <c r="GZW41" s="1016"/>
      <c r="GZX41" s="1016"/>
      <c r="GZY41" s="1016"/>
      <c r="GZZ41" s="1016"/>
      <c r="HAA41" s="1016"/>
      <c r="HAB41" s="1016"/>
      <c r="HAC41" s="1016"/>
      <c r="HAD41" s="1016"/>
      <c r="HAE41" s="1016"/>
      <c r="HAF41" s="1016"/>
      <c r="HAG41" s="1016"/>
      <c r="HAH41" s="1016"/>
      <c r="HAI41" s="1016"/>
      <c r="HAJ41" s="1016"/>
      <c r="HAK41" s="1016"/>
      <c r="HAL41" s="1016"/>
      <c r="HAM41" s="1016"/>
      <c r="HAN41" s="1016"/>
      <c r="HAO41" s="1016"/>
      <c r="HAP41" s="1016"/>
      <c r="HAQ41" s="1016"/>
      <c r="HAR41" s="1016"/>
      <c r="HAS41" s="1016"/>
      <c r="HAT41" s="1016"/>
      <c r="HAU41" s="1016"/>
      <c r="HAV41" s="1016"/>
      <c r="HAW41" s="1016"/>
      <c r="HAX41" s="1016"/>
      <c r="HAY41" s="1016"/>
      <c r="HAZ41" s="1016"/>
      <c r="HBA41" s="1016"/>
      <c r="HBB41" s="1016"/>
      <c r="HBC41" s="1016"/>
      <c r="HBD41" s="1016"/>
      <c r="HBE41" s="1016"/>
      <c r="HBF41" s="1016"/>
      <c r="HBG41" s="1016"/>
      <c r="HBH41" s="1016"/>
      <c r="HBI41" s="1016"/>
      <c r="HBJ41" s="1016"/>
      <c r="HBK41" s="1016"/>
      <c r="HBL41" s="1016"/>
      <c r="HBM41" s="1016"/>
      <c r="HBN41" s="1016"/>
      <c r="HBO41" s="1016"/>
      <c r="HBP41" s="1016"/>
      <c r="HBQ41" s="1016"/>
      <c r="HBR41" s="1016"/>
      <c r="HBS41" s="1016"/>
      <c r="HBT41" s="1016"/>
      <c r="HBU41" s="1016"/>
      <c r="HBV41" s="1016"/>
      <c r="HBW41" s="1016"/>
      <c r="HBX41" s="1016"/>
      <c r="HBY41" s="1016"/>
      <c r="HBZ41" s="1016"/>
      <c r="HCA41" s="1016"/>
      <c r="HCB41" s="1016"/>
      <c r="HCC41" s="1016"/>
      <c r="HCD41" s="1016"/>
      <c r="HCE41" s="1016"/>
      <c r="HCF41" s="1016"/>
      <c r="HCG41" s="1016"/>
      <c r="HCH41" s="1016"/>
      <c r="HCI41" s="1016"/>
      <c r="HCJ41" s="1016"/>
      <c r="HCK41" s="1016"/>
      <c r="HCL41" s="1016"/>
      <c r="HCM41" s="1016"/>
      <c r="HCN41" s="1016"/>
      <c r="HCO41" s="1016"/>
      <c r="HCP41" s="1016"/>
      <c r="HCQ41" s="1016"/>
      <c r="HCR41" s="1016"/>
      <c r="HCS41" s="1016"/>
      <c r="HCT41" s="1016"/>
      <c r="HCU41" s="1016"/>
      <c r="HCV41" s="1016"/>
      <c r="HCW41" s="1016"/>
      <c r="HCX41" s="1016"/>
      <c r="HCY41" s="1016"/>
      <c r="HCZ41" s="1016"/>
      <c r="HDA41" s="1016"/>
      <c r="HDB41" s="1016"/>
      <c r="HDC41" s="1016"/>
      <c r="HDD41" s="1016"/>
      <c r="HDE41" s="1016"/>
      <c r="HDF41" s="1016"/>
      <c r="HDG41" s="1016"/>
      <c r="HDH41" s="1016"/>
      <c r="HDI41" s="1016"/>
      <c r="HDJ41" s="1016"/>
      <c r="HDK41" s="1016"/>
      <c r="HDL41" s="1016"/>
      <c r="HDM41" s="1016"/>
      <c r="HDN41" s="1016"/>
      <c r="HDO41" s="1016"/>
      <c r="HDP41" s="1016"/>
      <c r="HDQ41" s="1016"/>
      <c r="HDR41" s="1016"/>
      <c r="HDS41" s="1016"/>
      <c r="HDT41" s="1016"/>
      <c r="HDU41" s="1016"/>
      <c r="HDV41" s="1016"/>
      <c r="HDW41" s="1016"/>
      <c r="HDX41" s="1016"/>
      <c r="HDY41" s="1016"/>
      <c r="HDZ41" s="1016"/>
      <c r="HEA41" s="1016"/>
      <c r="HEB41" s="1016"/>
      <c r="HEC41" s="1016"/>
      <c r="HED41" s="1016"/>
      <c r="HEE41" s="1016"/>
      <c r="HEF41" s="1016"/>
      <c r="HEG41" s="1016"/>
      <c r="HEH41" s="1016"/>
      <c r="HEI41" s="1016"/>
      <c r="HEJ41" s="1016"/>
      <c r="HEK41" s="1016"/>
      <c r="HEL41" s="1016"/>
      <c r="HEM41" s="1016"/>
      <c r="HEN41" s="1016"/>
      <c r="HEO41" s="1016"/>
      <c r="HEP41" s="1016"/>
      <c r="HEQ41" s="1016"/>
      <c r="HER41" s="1016"/>
      <c r="HES41" s="1016"/>
      <c r="HET41" s="1016"/>
      <c r="HEU41" s="1016"/>
      <c r="HEV41" s="1016"/>
      <c r="HEW41" s="1016"/>
      <c r="HEX41" s="1016"/>
      <c r="HEY41" s="1016"/>
      <c r="HEZ41" s="1016"/>
      <c r="HFA41" s="1016"/>
      <c r="HFB41" s="1016"/>
      <c r="HFC41" s="1016"/>
      <c r="HFD41" s="1016"/>
      <c r="HFE41" s="1016"/>
      <c r="HFF41" s="1016"/>
      <c r="HFG41" s="1016"/>
      <c r="HFH41" s="1016"/>
      <c r="HFI41" s="1016"/>
      <c r="HFJ41" s="1016"/>
      <c r="HFK41" s="1016"/>
      <c r="HFL41" s="1016"/>
      <c r="HFM41" s="1016"/>
      <c r="HFN41" s="1016"/>
      <c r="HFO41" s="1016"/>
      <c r="HFP41" s="1016"/>
      <c r="HFQ41" s="1016"/>
      <c r="HFR41" s="1016"/>
      <c r="HFS41" s="1016"/>
      <c r="HFT41" s="1016"/>
      <c r="HFU41" s="1016"/>
      <c r="HFV41" s="1016"/>
      <c r="HFW41" s="1016"/>
      <c r="HFX41" s="1016"/>
      <c r="HFY41" s="1016"/>
      <c r="HFZ41" s="1016"/>
      <c r="HGA41" s="1016"/>
      <c r="HGB41" s="1016"/>
      <c r="HGC41" s="1016"/>
      <c r="HGD41" s="1016"/>
      <c r="HGE41" s="1016"/>
      <c r="HGF41" s="1016"/>
      <c r="HGG41" s="1016"/>
      <c r="HGH41" s="1016"/>
      <c r="HGI41" s="1016"/>
      <c r="HGJ41" s="1016"/>
      <c r="HGK41" s="1016"/>
      <c r="HGL41" s="1016"/>
      <c r="HGM41" s="1016"/>
      <c r="HGN41" s="1016"/>
      <c r="HGO41" s="1016"/>
      <c r="HGP41" s="1016"/>
      <c r="HGQ41" s="1016"/>
      <c r="HGR41" s="1016"/>
      <c r="HGS41" s="1016"/>
      <c r="HGT41" s="1016"/>
      <c r="HGU41" s="1016"/>
      <c r="HGV41" s="1016"/>
      <c r="HGW41" s="1016"/>
      <c r="HGX41" s="1016"/>
      <c r="HGY41" s="1016"/>
      <c r="HGZ41" s="1016"/>
      <c r="HHA41" s="1016"/>
      <c r="HHB41" s="1016"/>
      <c r="HHC41" s="1016"/>
      <c r="HHD41" s="1016"/>
      <c r="HHE41" s="1016"/>
      <c r="HHF41" s="1016"/>
      <c r="HHG41" s="1016"/>
      <c r="HHH41" s="1016"/>
      <c r="HHI41" s="1016"/>
      <c r="HHJ41" s="1016"/>
      <c r="HHK41" s="1016"/>
      <c r="HHL41" s="1016"/>
      <c r="HHM41" s="1016"/>
      <c r="HHN41" s="1016"/>
      <c r="HHO41" s="1016"/>
      <c r="HHP41" s="1016"/>
      <c r="HHQ41" s="1016"/>
      <c r="HHR41" s="1016"/>
      <c r="HHS41" s="1016"/>
      <c r="HHT41" s="1016"/>
      <c r="HHU41" s="1016"/>
      <c r="HHV41" s="1016"/>
      <c r="HHW41" s="1016"/>
      <c r="HHX41" s="1016"/>
      <c r="HHY41" s="1016"/>
      <c r="HHZ41" s="1016"/>
      <c r="HIA41" s="1016"/>
      <c r="HIB41" s="1016"/>
      <c r="HIC41" s="1016"/>
      <c r="HID41" s="1016"/>
      <c r="HIE41" s="1016"/>
      <c r="HIF41" s="1016"/>
      <c r="HIG41" s="1016"/>
      <c r="HIH41" s="1016"/>
      <c r="HII41" s="1016"/>
      <c r="HIJ41" s="1016"/>
      <c r="HIK41" s="1016"/>
      <c r="HIL41" s="1016"/>
      <c r="HIM41" s="1016"/>
      <c r="HIN41" s="1016"/>
      <c r="HIO41" s="1016"/>
      <c r="HIP41" s="1016"/>
      <c r="HIQ41" s="1016"/>
      <c r="HIR41" s="1016"/>
      <c r="HIS41" s="1016"/>
      <c r="HIT41" s="1016"/>
      <c r="HIU41" s="1016"/>
      <c r="HIV41" s="1016"/>
      <c r="HIW41" s="1016"/>
      <c r="HIX41" s="1016"/>
      <c r="HIY41" s="1016"/>
      <c r="HIZ41" s="1016"/>
      <c r="HJA41" s="1016"/>
      <c r="HJB41" s="1016"/>
      <c r="HJC41" s="1016"/>
      <c r="HJD41" s="1016"/>
      <c r="HJE41" s="1016"/>
      <c r="HJF41" s="1016"/>
      <c r="HJG41" s="1016"/>
      <c r="HJH41" s="1016"/>
      <c r="HJI41" s="1016"/>
      <c r="HJJ41" s="1016"/>
      <c r="HJK41" s="1016"/>
      <c r="HJL41" s="1016"/>
      <c r="HJM41" s="1016"/>
      <c r="HJN41" s="1016"/>
      <c r="HJO41" s="1016"/>
      <c r="HJP41" s="1016"/>
      <c r="HJQ41" s="1016"/>
      <c r="HJR41" s="1016"/>
      <c r="HJS41" s="1016"/>
      <c r="HJT41" s="1016"/>
      <c r="HJU41" s="1016"/>
      <c r="HJV41" s="1016"/>
      <c r="HJW41" s="1016"/>
      <c r="HJX41" s="1016"/>
      <c r="HJY41" s="1016"/>
      <c r="HJZ41" s="1016"/>
      <c r="HKA41" s="1016"/>
      <c r="HKB41" s="1016"/>
      <c r="HKC41" s="1016"/>
      <c r="HKD41" s="1016"/>
      <c r="HKE41" s="1016"/>
      <c r="HKF41" s="1016"/>
      <c r="HKG41" s="1016"/>
      <c r="HKH41" s="1016"/>
      <c r="HKI41" s="1016"/>
      <c r="HKJ41" s="1016"/>
      <c r="HKK41" s="1016"/>
      <c r="HKL41" s="1016"/>
      <c r="HKM41" s="1016"/>
      <c r="HKN41" s="1016"/>
      <c r="HKO41" s="1016"/>
      <c r="HKP41" s="1016"/>
      <c r="HKQ41" s="1016"/>
      <c r="HKR41" s="1016"/>
      <c r="HKS41" s="1016"/>
      <c r="HKT41" s="1016"/>
      <c r="HKU41" s="1016"/>
      <c r="HKV41" s="1016"/>
      <c r="HKW41" s="1016"/>
      <c r="HKX41" s="1016"/>
      <c r="HKY41" s="1016"/>
      <c r="HKZ41" s="1016"/>
      <c r="HLA41" s="1016"/>
      <c r="HLB41" s="1016"/>
      <c r="HLC41" s="1016"/>
      <c r="HLD41" s="1016"/>
      <c r="HLE41" s="1016"/>
      <c r="HLF41" s="1016"/>
      <c r="HLG41" s="1016"/>
      <c r="HLH41" s="1016"/>
      <c r="HLI41" s="1016"/>
      <c r="HLJ41" s="1016"/>
      <c r="HLK41" s="1016"/>
      <c r="HLL41" s="1016"/>
      <c r="HLM41" s="1016"/>
      <c r="HLN41" s="1016"/>
      <c r="HLO41" s="1016"/>
      <c r="HLP41" s="1016"/>
      <c r="HLQ41" s="1016"/>
      <c r="HLR41" s="1016"/>
      <c r="HLS41" s="1016"/>
      <c r="HLT41" s="1016"/>
      <c r="HLU41" s="1016"/>
      <c r="HLV41" s="1016"/>
      <c r="HLW41" s="1016"/>
      <c r="HLX41" s="1016"/>
      <c r="HLY41" s="1016"/>
      <c r="HLZ41" s="1016"/>
      <c r="HMA41" s="1016"/>
      <c r="HMB41" s="1016"/>
      <c r="HMC41" s="1016"/>
      <c r="HMD41" s="1016"/>
      <c r="HME41" s="1016"/>
      <c r="HMF41" s="1016"/>
      <c r="HMG41" s="1016"/>
      <c r="HMH41" s="1016"/>
      <c r="HMI41" s="1016"/>
      <c r="HMJ41" s="1016"/>
      <c r="HMK41" s="1016"/>
      <c r="HML41" s="1016"/>
      <c r="HMM41" s="1016"/>
      <c r="HMN41" s="1016"/>
      <c r="HMO41" s="1016"/>
      <c r="HMP41" s="1016"/>
      <c r="HMQ41" s="1016"/>
      <c r="HMR41" s="1016"/>
      <c r="HMS41" s="1016"/>
      <c r="HMT41" s="1016"/>
      <c r="HMU41" s="1016"/>
      <c r="HMV41" s="1016"/>
      <c r="HMW41" s="1016"/>
      <c r="HMX41" s="1016"/>
      <c r="HMY41" s="1016"/>
      <c r="HMZ41" s="1016"/>
      <c r="HNA41" s="1016"/>
      <c r="HNB41" s="1016"/>
      <c r="HNC41" s="1016"/>
      <c r="HND41" s="1016"/>
      <c r="HNE41" s="1016"/>
      <c r="HNF41" s="1016"/>
      <c r="HNG41" s="1016"/>
      <c r="HNH41" s="1016"/>
      <c r="HNI41" s="1016"/>
      <c r="HNJ41" s="1016"/>
      <c r="HNK41" s="1016"/>
      <c r="HNL41" s="1016"/>
      <c r="HNM41" s="1016"/>
      <c r="HNN41" s="1016"/>
      <c r="HNO41" s="1016"/>
      <c r="HNP41" s="1016"/>
      <c r="HNQ41" s="1016"/>
      <c r="HNR41" s="1016"/>
      <c r="HNS41" s="1016"/>
      <c r="HNT41" s="1016"/>
      <c r="HNU41" s="1016"/>
      <c r="HNV41" s="1016"/>
      <c r="HNW41" s="1016"/>
      <c r="HNX41" s="1016"/>
      <c r="HNY41" s="1016"/>
      <c r="HNZ41" s="1016"/>
      <c r="HOA41" s="1016"/>
      <c r="HOB41" s="1016"/>
      <c r="HOC41" s="1016"/>
      <c r="HOD41" s="1016"/>
      <c r="HOE41" s="1016"/>
      <c r="HOF41" s="1016"/>
      <c r="HOG41" s="1016"/>
      <c r="HOH41" s="1016"/>
      <c r="HOI41" s="1016"/>
      <c r="HOJ41" s="1016"/>
      <c r="HOK41" s="1016"/>
      <c r="HOL41" s="1016"/>
      <c r="HOM41" s="1016"/>
      <c r="HON41" s="1016"/>
      <c r="HOO41" s="1016"/>
      <c r="HOP41" s="1016"/>
      <c r="HOQ41" s="1016"/>
      <c r="HOR41" s="1016"/>
      <c r="HOS41" s="1016"/>
      <c r="HOT41" s="1016"/>
      <c r="HOU41" s="1016"/>
      <c r="HOV41" s="1016"/>
      <c r="HOW41" s="1016"/>
      <c r="HOX41" s="1016"/>
      <c r="HOY41" s="1016"/>
      <c r="HOZ41" s="1016"/>
      <c r="HPA41" s="1016"/>
      <c r="HPB41" s="1016"/>
      <c r="HPC41" s="1016"/>
      <c r="HPD41" s="1016"/>
      <c r="HPE41" s="1016"/>
      <c r="HPF41" s="1016"/>
      <c r="HPG41" s="1016"/>
      <c r="HPH41" s="1016"/>
      <c r="HPI41" s="1016"/>
      <c r="HPJ41" s="1016"/>
      <c r="HPK41" s="1016"/>
      <c r="HPL41" s="1016"/>
      <c r="HPM41" s="1016"/>
      <c r="HPN41" s="1016"/>
      <c r="HPO41" s="1016"/>
      <c r="HPP41" s="1016"/>
      <c r="HPQ41" s="1016"/>
      <c r="HPR41" s="1016"/>
      <c r="HPS41" s="1016"/>
      <c r="HPT41" s="1016"/>
      <c r="HPU41" s="1016"/>
      <c r="HPV41" s="1016"/>
      <c r="HPW41" s="1016"/>
      <c r="HPX41" s="1016"/>
      <c r="HPY41" s="1016"/>
      <c r="HPZ41" s="1016"/>
      <c r="HQA41" s="1016"/>
      <c r="HQB41" s="1016"/>
      <c r="HQC41" s="1016"/>
      <c r="HQD41" s="1016"/>
      <c r="HQE41" s="1016"/>
      <c r="HQF41" s="1016"/>
      <c r="HQG41" s="1016"/>
      <c r="HQH41" s="1016"/>
      <c r="HQI41" s="1016"/>
      <c r="HQJ41" s="1016"/>
      <c r="HQK41" s="1016"/>
      <c r="HQL41" s="1016"/>
      <c r="HQM41" s="1016"/>
      <c r="HQN41" s="1016"/>
      <c r="HQO41" s="1016"/>
      <c r="HQP41" s="1016"/>
      <c r="HQQ41" s="1016"/>
      <c r="HQR41" s="1016"/>
      <c r="HQS41" s="1016"/>
      <c r="HQT41" s="1016"/>
      <c r="HQU41" s="1016"/>
      <c r="HQV41" s="1016"/>
      <c r="HQW41" s="1016"/>
      <c r="HQX41" s="1016"/>
      <c r="HQY41" s="1016"/>
      <c r="HQZ41" s="1016"/>
      <c r="HRA41" s="1016"/>
      <c r="HRB41" s="1016"/>
      <c r="HRC41" s="1016"/>
      <c r="HRD41" s="1016"/>
      <c r="HRE41" s="1016"/>
      <c r="HRF41" s="1016"/>
      <c r="HRG41" s="1016"/>
      <c r="HRH41" s="1016"/>
      <c r="HRI41" s="1016"/>
      <c r="HRJ41" s="1016"/>
      <c r="HRK41" s="1016"/>
      <c r="HRL41" s="1016"/>
      <c r="HRM41" s="1016"/>
      <c r="HRN41" s="1016"/>
      <c r="HRO41" s="1016"/>
      <c r="HRP41" s="1016"/>
      <c r="HRQ41" s="1016"/>
      <c r="HRR41" s="1016"/>
      <c r="HRS41" s="1016"/>
      <c r="HRT41" s="1016"/>
      <c r="HRU41" s="1016"/>
      <c r="HRV41" s="1016"/>
      <c r="HRW41" s="1016"/>
      <c r="HRX41" s="1016"/>
      <c r="HRY41" s="1016"/>
      <c r="HRZ41" s="1016"/>
      <c r="HSA41" s="1016"/>
      <c r="HSB41" s="1016"/>
      <c r="HSC41" s="1016"/>
      <c r="HSD41" s="1016"/>
      <c r="HSE41" s="1016"/>
      <c r="HSF41" s="1016"/>
      <c r="HSG41" s="1016"/>
      <c r="HSH41" s="1016"/>
      <c r="HSI41" s="1016"/>
      <c r="HSJ41" s="1016"/>
      <c r="HSK41" s="1016"/>
      <c r="HSL41" s="1016"/>
      <c r="HSM41" s="1016"/>
      <c r="HSN41" s="1016"/>
      <c r="HSO41" s="1016"/>
      <c r="HSP41" s="1016"/>
      <c r="HSQ41" s="1016"/>
      <c r="HSR41" s="1016"/>
      <c r="HSS41" s="1016"/>
      <c r="HST41" s="1016"/>
      <c r="HSU41" s="1016"/>
      <c r="HSV41" s="1016"/>
      <c r="HSW41" s="1016"/>
      <c r="HSX41" s="1016"/>
      <c r="HSY41" s="1016"/>
      <c r="HSZ41" s="1016"/>
      <c r="HTA41" s="1016"/>
      <c r="HTB41" s="1016"/>
      <c r="HTC41" s="1016"/>
      <c r="HTD41" s="1016"/>
      <c r="HTE41" s="1016"/>
      <c r="HTF41" s="1016"/>
      <c r="HTG41" s="1016"/>
      <c r="HTH41" s="1016"/>
      <c r="HTI41" s="1016"/>
      <c r="HTJ41" s="1016"/>
      <c r="HTK41" s="1016"/>
      <c r="HTL41" s="1016"/>
      <c r="HTM41" s="1016"/>
      <c r="HTN41" s="1016"/>
      <c r="HTO41" s="1016"/>
      <c r="HTP41" s="1016"/>
      <c r="HTQ41" s="1016"/>
      <c r="HTR41" s="1016"/>
      <c r="HTS41" s="1016"/>
      <c r="HTT41" s="1016"/>
      <c r="HTU41" s="1016"/>
      <c r="HTV41" s="1016"/>
      <c r="HTW41" s="1016"/>
      <c r="HTX41" s="1016"/>
      <c r="HTY41" s="1016"/>
      <c r="HTZ41" s="1016"/>
      <c r="HUA41" s="1016"/>
      <c r="HUB41" s="1016"/>
      <c r="HUC41" s="1016"/>
      <c r="HUD41" s="1016"/>
      <c r="HUE41" s="1016"/>
      <c r="HUF41" s="1016"/>
      <c r="HUG41" s="1016"/>
      <c r="HUH41" s="1016"/>
      <c r="HUI41" s="1016"/>
      <c r="HUJ41" s="1016"/>
      <c r="HUK41" s="1016"/>
      <c r="HUL41" s="1016"/>
      <c r="HUM41" s="1016"/>
      <c r="HUN41" s="1016"/>
      <c r="HUO41" s="1016"/>
      <c r="HUP41" s="1016"/>
      <c r="HUQ41" s="1016"/>
      <c r="HUR41" s="1016"/>
      <c r="HUS41" s="1016"/>
      <c r="HUT41" s="1016"/>
      <c r="HUU41" s="1016"/>
      <c r="HUV41" s="1016"/>
      <c r="HUW41" s="1016"/>
      <c r="HUX41" s="1016"/>
      <c r="HUY41" s="1016"/>
      <c r="HUZ41" s="1016"/>
      <c r="HVA41" s="1016"/>
      <c r="HVB41" s="1016"/>
      <c r="HVC41" s="1016"/>
      <c r="HVD41" s="1016"/>
      <c r="HVE41" s="1016"/>
      <c r="HVF41" s="1016"/>
      <c r="HVG41" s="1016"/>
      <c r="HVH41" s="1016"/>
      <c r="HVI41" s="1016"/>
      <c r="HVJ41" s="1016"/>
      <c r="HVK41" s="1016"/>
      <c r="HVL41" s="1016"/>
      <c r="HVM41" s="1016"/>
      <c r="HVN41" s="1016"/>
      <c r="HVO41" s="1016"/>
      <c r="HVP41" s="1016"/>
      <c r="HVQ41" s="1016"/>
      <c r="HVR41" s="1016"/>
      <c r="HVS41" s="1016"/>
      <c r="HVT41" s="1016"/>
      <c r="HVU41" s="1016"/>
      <c r="HVV41" s="1016"/>
      <c r="HVW41" s="1016"/>
      <c r="HVX41" s="1016"/>
      <c r="HVY41" s="1016"/>
      <c r="HVZ41" s="1016"/>
      <c r="HWA41" s="1016"/>
      <c r="HWB41" s="1016"/>
      <c r="HWC41" s="1016"/>
      <c r="HWD41" s="1016"/>
      <c r="HWE41" s="1016"/>
      <c r="HWF41" s="1016"/>
      <c r="HWG41" s="1016"/>
      <c r="HWH41" s="1016"/>
      <c r="HWI41" s="1016"/>
      <c r="HWJ41" s="1016"/>
      <c r="HWK41" s="1016"/>
      <c r="HWL41" s="1016"/>
      <c r="HWM41" s="1016"/>
      <c r="HWN41" s="1016"/>
      <c r="HWO41" s="1016"/>
      <c r="HWP41" s="1016"/>
      <c r="HWQ41" s="1016"/>
      <c r="HWR41" s="1016"/>
      <c r="HWS41" s="1016"/>
      <c r="HWT41" s="1016"/>
      <c r="HWU41" s="1016"/>
      <c r="HWV41" s="1016"/>
      <c r="HWW41" s="1016"/>
      <c r="HWX41" s="1016"/>
      <c r="HWY41" s="1016"/>
      <c r="HWZ41" s="1016"/>
      <c r="HXA41" s="1016"/>
      <c r="HXB41" s="1016"/>
      <c r="HXC41" s="1016"/>
      <c r="HXD41" s="1016"/>
      <c r="HXE41" s="1016"/>
      <c r="HXF41" s="1016"/>
      <c r="HXG41" s="1016"/>
      <c r="HXH41" s="1016"/>
      <c r="HXI41" s="1016"/>
      <c r="HXJ41" s="1016"/>
      <c r="HXK41" s="1016"/>
      <c r="HXL41" s="1016"/>
      <c r="HXM41" s="1016"/>
      <c r="HXN41" s="1016"/>
      <c r="HXO41" s="1016"/>
      <c r="HXP41" s="1016"/>
      <c r="HXQ41" s="1016"/>
      <c r="HXR41" s="1016"/>
      <c r="HXS41" s="1016"/>
      <c r="HXT41" s="1016"/>
      <c r="HXU41" s="1016"/>
      <c r="HXV41" s="1016"/>
      <c r="HXW41" s="1016"/>
      <c r="HXX41" s="1016"/>
      <c r="HXY41" s="1016"/>
      <c r="HXZ41" s="1016"/>
      <c r="HYA41" s="1016"/>
      <c r="HYB41" s="1016"/>
      <c r="HYC41" s="1016"/>
      <c r="HYD41" s="1016"/>
      <c r="HYE41" s="1016"/>
      <c r="HYF41" s="1016"/>
      <c r="HYG41" s="1016"/>
      <c r="HYH41" s="1016"/>
      <c r="HYI41" s="1016"/>
      <c r="HYJ41" s="1016"/>
      <c r="HYK41" s="1016"/>
      <c r="HYL41" s="1016"/>
      <c r="HYM41" s="1016"/>
      <c r="HYN41" s="1016"/>
      <c r="HYO41" s="1016"/>
      <c r="HYP41" s="1016"/>
      <c r="HYQ41" s="1016"/>
      <c r="HYR41" s="1016"/>
      <c r="HYS41" s="1016"/>
      <c r="HYT41" s="1016"/>
      <c r="HYU41" s="1016"/>
      <c r="HYV41" s="1016"/>
      <c r="HYW41" s="1016"/>
      <c r="HYX41" s="1016"/>
      <c r="HYY41" s="1016"/>
      <c r="HYZ41" s="1016"/>
      <c r="HZA41" s="1016"/>
      <c r="HZB41" s="1016"/>
      <c r="HZC41" s="1016"/>
      <c r="HZD41" s="1016"/>
      <c r="HZE41" s="1016"/>
      <c r="HZF41" s="1016"/>
      <c r="HZG41" s="1016"/>
      <c r="HZH41" s="1016"/>
      <c r="HZI41" s="1016"/>
      <c r="HZJ41" s="1016"/>
      <c r="HZK41" s="1016"/>
      <c r="HZL41" s="1016"/>
      <c r="HZM41" s="1016"/>
      <c r="HZN41" s="1016"/>
      <c r="HZO41" s="1016"/>
      <c r="HZP41" s="1016"/>
      <c r="HZQ41" s="1016"/>
      <c r="HZR41" s="1016"/>
      <c r="HZS41" s="1016"/>
      <c r="HZT41" s="1016"/>
      <c r="HZU41" s="1016"/>
      <c r="HZV41" s="1016"/>
      <c r="HZW41" s="1016"/>
      <c r="HZX41" s="1016"/>
      <c r="HZY41" s="1016"/>
      <c r="HZZ41" s="1016"/>
      <c r="IAA41" s="1016"/>
      <c r="IAB41" s="1016"/>
      <c r="IAC41" s="1016"/>
      <c r="IAD41" s="1016"/>
      <c r="IAE41" s="1016"/>
      <c r="IAF41" s="1016"/>
      <c r="IAG41" s="1016"/>
      <c r="IAH41" s="1016"/>
      <c r="IAI41" s="1016"/>
      <c r="IAJ41" s="1016"/>
      <c r="IAK41" s="1016"/>
      <c r="IAL41" s="1016"/>
      <c r="IAM41" s="1016"/>
      <c r="IAN41" s="1016"/>
      <c r="IAO41" s="1016"/>
      <c r="IAP41" s="1016"/>
      <c r="IAQ41" s="1016"/>
      <c r="IAR41" s="1016"/>
      <c r="IAS41" s="1016"/>
      <c r="IAT41" s="1016"/>
      <c r="IAU41" s="1016"/>
      <c r="IAV41" s="1016"/>
      <c r="IAW41" s="1016"/>
      <c r="IAX41" s="1016"/>
      <c r="IAY41" s="1016"/>
      <c r="IAZ41" s="1016"/>
      <c r="IBA41" s="1016"/>
      <c r="IBB41" s="1016"/>
      <c r="IBC41" s="1016"/>
      <c r="IBD41" s="1016"/>
      <c r="IBE41" s="1016"/>
      <c r="IBF41" s="1016"/>
      <c r="IBG41" s="1016"/>
      <c r="IBH41" s="1016"/>
      <c r="IBI41" s="1016"/>
      <c r="IBJ41" s="1016"/>
      <c r="IBK41" s="1016"/>
      <c r="IBL41" s="1016"/>
      <c r="IBM41" s="1016"/>
      <c r="IBN41" s="1016"/>
      <c r="IBO41" s="1016"/>
      <c r="IBP41" s="1016"/>
      <c r="IBQ41" s="1016"/>
      <c r="IBR41" s="1016"/>
      <c r="IBS41" s="1016"/>
      <c r="IBT41" s="1016"/>
      <c r="IBU41" s="1016"/>
      <c r="IBV41" s="1016"/>
      <c r="IBW41" s="1016"/>
      <c r="IBX41" s="1016"/>
      <c r="IBY41" s="1016"/>
      <c r="IBZ41" s="1016"/>
      <c r="ICA41" s="1016"/>
      <c r="ICB41" s="1016"/>
      <c r="ICC41" s="1016"/>
      <c r="ICD41" s="1016"/>
      <c r="ICE41" s="1016"/>
      <c r="ICF41" s="1016"/>
      <c r="ICG41" s="1016"/>
      <c r="ICH41" s="1016"/>
      <c r="ICI41" s="1016"/>
      <c r="ICJ41" s="1016"/>
      <c r="ICK41" s="1016"/>
      <c r="ICL41" s="1016"/>
      <c r="ICM41" s="1016"/>
      <c r="ICN41" s="1016"/>
      <c r="ICO41" s="1016"/>
      <c r="ICP41" s="1016"/>
      <c r="ICQ41" s="1016"/>
      <c r="ICR41" s="1016"/>
      <c r="ICS41" s="1016"/>
      <c r="ICT41" s="1016"/>
      <c r="ICU41" s="1016"/>
      <c r="ICV41" s="1016"/>
      <c r="ICW41" s="1016"/>
      <c r="ICX41" s="1016"/>
      <c r="ICY41" s="1016"/>
      <c r="ICZ41" s="1016"/>
      <c r="IDA41" s="1016"/>
      <c r="IDB41" s="1016"/>
      <c r="IDC41" s="1016"/>
      <c r="IDD41" s="1016"/>
      <c r="IDE41" s="1016"/>
      <c r="IDF41" s="1016"/>
      <c r="IDG41" s="1016"/>
      <c r="IDH41" s="1016"/>
      <c r="IDI41" s="1016"/>
      <c r="IDJ41" s="1016"/>
      <c r="IDK41" s="1016"/>
      <c r="IDL41" s="1016"/>
      <c r="IDM41" s="1016"/>
      <c r="IDN41" s="1016"/>
      <c r="IDO41" s="1016"/>
      <c r="IDP41" s="1016"/>
      <c r="IDQ41" s="1016"/>
      <c r="IDR41" s="1016"/>
      <c r="IDS41" s="1016"/>
      <c r="IDT41" s="1016"/>
      <c r="IDU41" s="1016"/>
      <c r="IDV41" s="1016"/>
      <c r="IDW41" s="1016"/>
      <c r="IDX41" s="1016"/>
      <c r="IDY41" s="1016"/>
      <c r="IDZ41" s="1016"/>
      <c r="IEA41" s="1016"/>
      <c r="IEB41" s="1016"/>
      <c r="IEC41" s="1016"/>
      <c r="IED41" s="1016"/>
      <c r="IEE41" s="1016"/>
      <c r="IEF41" s="1016"/>
      <c r="IEG41" s="1016"/>
      <c r="IEH41" s="1016"/>
      <c r="IEI41" s="1016"/>
      <c r="IEJ41" s="1016"/>
      <c r="IEK41" s="1016"/>
      <c r="IEL41" s="1016"/>
      <c r="IEM41" s="1016"/>
      <c r="IEN41" s="1016"/>
      <c r="IEO41" s="1016"/>
      <c r="IEP41" s="1016"/>
      <c r="IEQ41" s="1016"/>
      <c r="IER41" s="1016"/>
      <c r="IES41" s="1016"/>
      <c r="IET41" s="1016"/>
      <c r="IEU41" s="1016"/>
      <c r="IEV41" s="1016"/>
      <c r="IEW41" s="1016"/>
      <c r="IEX41" s="1016"/>
      <c r="IEY41" s="1016"/>
      <c r="IEZ41" s="1016"/>
      <c r="IFA41" s="1016"/>
      <c r="IFB41" s="1016"/>
      <c r="IFC41" s="1016"/>
      <c r="IFD41" s="1016"/>
      <c r="IFE41" s="1016"/>
      <c r="IFF41" s="1016"/>
      <c r="IFG41" s="1016"/>
      <c r="IFH41" s="1016"/>
      <c r="IFI41" s="1016"/>
      <c r="IFJ41" s="1016"/>
      <c r="IFK41" s="1016"/>
      <c r="IFL41" s="1016"/>
      <c r="IFM41" s="1016"/>
      <c r="IFN41" s="1016"/>
      <c r="IFO41" s="1016"/>
      <c r="IFP41" s="1016"/>
      <c r="IFQ41" s="1016"/>
      <c r="IFR41" s="1016"/>
      <c r="IFS41" s="1016"/>
      <c r="IFT41" s="1016"/>
      <c r="IFU41" s="1016"/>
      <c r="IFV41" s="1016"/>
      <c r="IFW41" s="1016"/>
      <c r="IFX41" s="1016"/>
      <c r="IFY41" s="1016"/>
      <c r="IFZ41" s="1016"/>
      <c r="IGA41" s="1016"/>
      <c r="IGB41" s="1016"/>
      <c r="IGC41" s="1016"/>
      <c r="IGD41" s="1016"/>
      <c r="IGE41" s="1016"/>
      <c r="IGF41" s="1016"/>
      <c r="IGG41" s="1016"/>
      <c r="IGH41" s="1016"/>
      <c r="IGI41" s="1016"/>
      <c r="IGJ41" s="1016"/>
      <c r="IGK41" s="1016"/>
      <c r="IGL41" s="1016"/>
      <c r="IGM41" s="1016"/>
      <c r="IGN41" s="1016"/>
      <c r="IGO41" s="1016"/>
      <c r="IGP41" s="1016"/>
      <c r="IGQ41" s="1016"/>
      <c r="IGR41" s="1016"/>
      <c r="IGS41" s="1016"/>
      <c r="IGT41" s="1016"/>
      <c r="IGU41" s="1016"/>
      <c r="IGV41" s="1016"/>
      <c r="IGW41" s="1016"/>
      <c r="IGX41" s="1016"/>
      <c r="IGY41" s="1016"/>
      <c r="IGZ41" s="1016"/>
      <c r="IHA41" s="1016"/>
      <c r="IHB41" s="1016"/>
      <c r="IHC41" s="1016"/>
      <c r="IHD41" s="1016"/>
      <c r="IHE41" s="1016"/>
      <c r="IHF41" s="1016"/>
      <c r="IHG41" s="1016"/>
      <c r="IHH41" s="1016"/>
      <c r="IHI41" s="1016"/>
      <c r="IHJ41" s="1016"/>
      <c r="IHK41" s="1016"/>
      <c r="IHL41" s="1016"/>
      <c r="IHM41" s="1016"/>
      <c r="IHN41" s="1016"/>
      <c r="IHO41" s="1016"/>
      <c r="IHP41" s="1016"/>
      <c r="IHQ41" s="1016"/>
      <c r="IHR41" s="1016"/>
      <c r="IHS41" s="1016"/>
      <c r="IHT41" s="1016"/>
      <c r="IHU41" s="1016"/>
      <c r="IHV41" s="1016"/>
      <c r="IHW41" s="1016"/>
      <c r="IHX41" s="1016"/>
      <c r="IHY41" s="1016"/>
      <c r="IHZ41" s="1016"/>
      <c r="IIA41" s="1016"/>
      <c r="IIB41" s="1016"/>
      <c r="IIC41" s="1016"/>
      <c r="IID41" s="1016"/>
      <c r="IIE41" s="1016"/>
      <c r="IIF41" s="1016"/>
      <c r="IIG41" s="1016"/>
      <c r="IIH41" s="1016"/>
      <c r="III41" s="1016"/>
      <c r="IIJ41" s="1016"/>
      <c r="IIK41" s="1016"/>
      <c r="IIL41" s="1016"/>
      <c r="IIM41" s="1016"/>
      <c r="IIN41" s="1016"/>
      <c r="IIO41" s="1016"/>
      <c r="IIP41" s="1016"/>
      <c r="IIQ41" s="1016"/>
      <c r="IIR41" s="1016"/>
      <c r="IIS41" s="1016"/>
      <c r="IIT41" s="1016"/>
      <c r="IIU41" s="1016"/>
      <c r="IIV41" s="1016"/>
      <c r="IIW41" s="1016"/>
      <c r="IIX41" s="1016"/>
      <c r="IIY41" s="1016"/>
      <c r="IIZ41" s="1016"/>
      <c r="IJA41" s="1016"/>
      <c r="IJB41" s="1016"/>
      <c r="IJC41" s="1016"/>
      <c r="IJD41" s="1016"/>
      <c r="IJE41" s="1016"/>
      <c r="IJF41" s="1016"/>
      <c r="IJG41" s="1016"/>
      <c r="IJH41" s="1016"/>
      <c r="IJI41" s="1016"/>
      <c r="IJJ41" s="1016"/>
      <c r="IJK41" s="1016"/>
      <c r="IJL41" s="1016"/>
      <c r="IJM41" s="1016"/>
      <c r="IJN41" s="1016"/>
      <c r="IJO41" s="1016"/>
      <c r="IJP41" s="1016"/>
      <c r="IJQ41" s="1016"/>
      <c r="IJR41" s="1016"/>
      <c r="IJS41" s="1016"/>
      <c r="IJT41" s="1016"/>
      <c r="IJU41" s="1016"/>
      <c r="IJV41" s="1016"/>
      <c r="IJW41" s="1016"/>
      <c r="IJX41" s="1016"/>
      <c r="IJY41" s="1016"/>
      <c r="IJZ41" s="1016"/>
      <c r="IKA41" s="1016"/>
      <c r="IKB41" s="1016"/>
      <c r="IKC41" s="1016"/>
      <c r="IKD41" s="1016"/>
      <c r="IKE41" s="1016"/>
      <c r="IKF41" s="1016"/>
      <c r="IKG41" s="1016"/>
      <c r="IKH41" s="1016"/>
      <c r="IKI41" s="1016"/>
      <c r="IKJ41" s="1016"/>
      <c r="IKK41" s="1016"/>
      <c r="IKL41" s="1016"/>
      <c r="IKM41" s="1016"/>
      <c r="IKN41" s="1016"/>
      <c r="IKO41" s="1016"/>
      <c r="IKP41" s="1016"/>
      <c r="IKQ41" s="1016"/>
      <c r="IKR41" s="1016"/>
      <c r="IKS41" s="1016"/>
      <c r="IKT41" s="1016"/>
      <c r="IKU41" s="1016"/>
      <c r="IKV41" s="1016"/>
      <c r="IKW41" s="1016"/>
      <c r="IKX41" s="1016"/>
      <c r="IKY41" s="1016"/>
      <c r="IKZ41" s="1016"/>
      <c r="ILA41" s="1016"/>
      <c r="ILB41" s="1016"/>
      <c r="ILC41" s="1016"/>
      <c r="ILD41" s="1016"/>
      <c r="ILE41" s="1016"/>
      <c r="ILF41" s="1016"/>
      <c r="ILG41" s="1016"/>
      <c r="ILH41" s="1016"/>
      <c r="ILI41" s="1016"/>
      <c r="ILJ41" s="1016"/>
      <c r="ILK41" s="1016"/>
      <c r="ILL41" s="1016"/>
      <c r="ILM41" s="1016"/>
      <c r="ILN41" s="1016"/>
      <c r="ILO41" s="1016"/>
      <c r="ILP41" s="1016"/>
      <c r="ILQ41" s="1016"/>
      <c r="ILR41" s="1016"/>
      <c r="ILS41" s="1016"/>
      <c r="ILT41" s="1016"/>
      <c r="ILU41" s="1016"/>
      <c r="ILV41" s="1016"/>
      <c r="ILW41" s="1016"/>
      <c r="ILX41" s="1016"/>
      <c r="ILY41" s="1016"/>
      <c r="ILZ41" s="1016"/>
      <c r="IMA41" s="1016"/>
      <c r="IMB41" s="1016"/>
      <c r="IMC41" s="1016"/>
      <c r="IMD41" s="1016"/>
      <c r="IME41" s="1016"/>
      <c r="IMF41" s="1016"/>
      <c r="IMG41" s="1016"/>
      <c r="IMH41" s="1016"/>
      <c r="IMI41" s="1016"/>
      <c r="IMJ41" s="1016"/>
      <c r="IMK41" s="1016"/>
      <c r="IML41" s="1016"/>
      <c r="IMM41" s="1016"/>
      <c r="IMN41" s="1016"/>
      <c r="IMO41" s="1016"/>
      <c r="IMP41" s="1016"/>
      <c r="IMQ41" s="1016"/>
      <c r="IMR41" s="1016"/>
      <c r="IMS41" s="1016"/>
      <c r="IMT41" s="1016"/>
      <c r="IMU41" s="1016"/>
      <c r="IMV41" s="1016"/>
      <c r="IMW41" s="1016"/>
      <c r="IMX41" s="1016"/>
      <c r="IMY41" s="1016"/>
      <c r="IMZ41" s="1016"/>
      <c r="INA41" s="1016"/>
      <c r="INB41" s="1016"/>
      <c r="INC41" s="1016"/>
      <c r="IND41" s="1016"/>
      <c r="INE41" s="1016"/>
      <c r="INF41" s="1016"/>
      <c r="ING41" s="1016"/>
      <c r="INH41" s="1016"/>
      <c r="INI41" s="1016"/>
      <c r="INJ41" s="1016"/>
      <c r="INK41" s="1016"/>
      <c r="INL41" s="1016"/>
      <c r="INM41" s="1016"/>
      <c r="INN41" s="1016"/>
      <c r="INO41" s="1016"/>
      <c r="INP41" s="1016"/>
      <c r="INQ41" s="1016"/>
      <c r="INR41" s="1016"/>
      <c r="INS41" s="1016"/>
      <c r="INT41" s="1016"/>
      <c r="INU41" s="1016"/>
      <c r="INV41" s="1016"/>
      <c r="INW41" s="1016"/>
      <c r="INX41" s="1016"/>
      <c r="INY41" s="1016"/>
      <c r="INZ41" s="1016"/>
      <c r="IOA41" s="1016"/>
      <c r="IOB41" s="1016"/>
      <c r="IOC41" s="1016"/>
      <c r="IOD41" s="1016"/>
      <c r="IOE41" s="1016"/>
      <c r="IOF41" s="1016"/>
      <c r="IOG41" s="1016"/>
      <c r="IOH41" s="1016"/>
      <c r="IOI41" s="1016"/>
      <c r="IOJ41" s="1016"/>
      <c r="IOK41" s="1016"/>
      <c r="IOL41" s="1016"/>
      <c r="IOM41" s="1016"/>
      <c r="ION41" s="1016"/>
      <c r="IOO41" s="1016"/>
      <c r="IOP41" s="1016"/>
      <c r="IOQ41" s="1016"/>
      <c r="IOR41" s="1016"/>
      <c r="IOS41" s="1016"/>
      <c r="IOT41" s="1016"/>
      <c r="IOU41" s="1016"/>
      <c r="IOV41" s="1016"/>
      <c r="IOW41" s="1016"/>
      <c r="IOX41" s="1016"/>
      <c r="IOY41" s="1016"/>
      <c r="IOZ41" s="1016"/>
      <c r="IPA41" s="1016"/>
      <c r="IPB41" s="1016"/>
      <c r="IPC41" s="1016"/>
      <c r="IPD41" s="1016"/>
      <c r="IPE41" s="1016"/>
      <c r="IPF41" s="1016"/>
      <c r="IPG41" s="1016"/>
      <c r="IPH41" s="1016"/>
      <c r="IPI41" s="1016"/>
      <c r="IPJ41" s="1016"/>
      <c r="IPK41" s="1016"/>
      <c r="IPL41" s="1016"/>
      <c r="IPM41" s="1016"/>
      <c r="IPN41" s="1016"/>
      <c r="IPO41" s="1016"/>
      <c r="IPP41" s="1016"/>
      <c r="IPQ41" s="1016"/>
      <c r="IPR41" s="1016"/>
      <c r="IPS41" s="1016"/>
      <c r="IPT41" s="1016"/>
      <c r="IPU41" s="1016"/>
      <c r="IPV41" s="1016"/>
      <c r="IPW41" s="1016"/>
      <c r="IPX41" s="1016"/>
      <c r="IPY41" s="1016"/>
      <c r="IPZ41" s="1016"/>
      <c r="IQA41" s="1016"/>
      <c r="IQB41" s="1016"/>
      <c r="IQC41" s="1016"/>
      <c r="IQD41" s="1016"/>
      <c r="IQE41" s="1016"/>
      <c r="IQF41" s="1016"/>
      <c r="IQG41" s="1016"/>
      <c r="IQH41" s="1016"/>
      <c r="IQI41" s="1016"/>
      <c r="IQJ41" s="1016"/>
      <c r="IQK41" s="1016"/>
      <c r="IQL41" s="1016"/>
      <c r="IQM41" s="1016"/>
      <c r="IQN41" s="1016"/>
      <c r="IQO41" s="1016"/>
      <c r="IQP41" s="1016"/>
      <c r="IQQ41" s="1016"/>
      <c r="IQR41" s="1016"/>
      <c r="IQS41" s="1016"/>
      <c r="IQT41" s="1016"/>
      <c r="IQU41" s="1016"/>
      <c r="IQV41" s="1016"/>
      <c r="IQW41" s="1016"/>
      <c r="IQX41" s="1016"/>
      <c r="IQY41" s="1016"/>
      <c r="IQZ41" s="1016"/>
      <c r="IRA41" s="1016"/>
      <c r="IRB41" s="1016"/>
      <c r="IRC41" s="1016"/>
      <c r="IRD41" s="1016"/>
      <c r="IRE41" s="1016"/>
      <c r="IRF41" s="1016"/>
      <c r="IRG41" s="1016"/>
      <c r="IRH41" s="1016"/>
      <c r="IRI41" s="1016"/>
      <c r="IRJ41" s="1016"/>
      <c r="IRK41" s="1016"/>
      <c r="IRL41" s="1016"/>
      <c r="IRM41" s="1016"/>
      <c r="IRN41" s="1016"/>
      <c r="IRO41" s="1016"/>
      <c r="IRP41" s="1016"/>
      <c r="IRQ41" s="1016"/>
      <c r="IRR41" s="1016"/>
      <c r="IRS41" s="1016"/>
      <c r="IRT41" s="1016"/>
      <c r="IRU41" s="1016"/>
      <c r="IRV41" s="1016"/>
      <c r="IRW41" s="1016"/>
      <c r="IRX41" s="1016"/>
      <c r="IRY41" s="1016"/>
      <c r="IRZ41" s="1016"/>
      <c r="ISA41" s="1016"/>
      <c r="ISB41" s="1016"/>
      <c r="ISC41" s="1016"/>
      <c r="ISD41" s="1016"/>
      <c r="ISE41" s="1016"/>
      <c r="ISF41" s="1016"/>
      <c r="ISG41" s="1016"/>
      <c r="ISH41" s="1016"/>
      <c r="ISI41" s="1016"/>
      <c r="ISJ41" s="1016"/>
      <c r="ISK41" s="1016"/>
      <c r="ISL41" s="1016"/>
      <c r="ISM41" s="1016"/>
      <c r="ISN41" s="1016"/>
      <c r="ISO41" s="1016"/>
      <c r="ISP41" s="1016"/>
      <c r="ISQ41" s="1016"/>
      <c r="ISR41" s="1016"/>
      <c r="ISS41" s="1016"/>
      <c r="IST41" s="1016"/>
      <c r="ISU41" s="1016"/>
      <c r="ISV41" s="1016"/>
      <c r="ISW41" s="1016"/>
      <c r="ISX41" s="1016"/>
      <c r="ISY41" s="1016"/>
      <c r="ISZ41" s="1016"/>
      <c r="ITA41" s="1016"/>
      <c r="ITB41" s="1016"/>
      <c r="ITC41" s="1016"/>
      <c r="ITD41" s="1016"/>
      <c r="ITE41" s="1016"/>
      <c r="ITF41" s="1016"/>
      <c r="ITG41" s="1016"/>
      <c r="ITH41" s="1016"/>
      <c r="ITI41" s="1016"/>
      <c r="ITJ41" s="1016"/>
      <c r="ITK41" s="1016"/>
      <c r="ITL41" s="1016"/>
      <c r="ITM41" s="1016"/>
      <c r="ITN41" s="1016"/>
      <c r="ITO41" s="1016"/>
      <c r="ITP41" s="1016"/>
      <c r="ITQ41" s="1016"/>
      <c r="ITR41" s="1016"/>
      <c r="ITS41" s="1016"/>
      <c r="ITT41" s="1016"/>
      <c r="ITU41" s="1016"/>
      <c r="ITV41" s="1016"/>
      <c r="ITW41" s="1016"/>
      <c r="ITX41" s="1016"/>
      <c r="ITY41" s="1016"/>
      <c r="ITZ41" s="1016"/>
      <c r="IUA41" s="1016"/>
      <c r="IUB41" s="1016"/>
      <c r="IUC41" s="1016"/>
      <c r="IUD41" s="1016"/>
      <c r="IUE41" s="1016"/>
      <c r="IUF41" s="1016"/>
      <c r="IUG41" s="1016"/>
      <c r="IUH41" s="1016"/>
      <c r="IUI41" s="1016"/>
      <c r="IUJ41" s="1016"/>
      <c r="IUK41" s="1016"/>
      <c r="IUL41" s="1016"/>
      <c r="IUM41" s="1016"/>
      <c r="IUN41" s="1016"/>
      <c r="IUO41" s="1016"/>
      <c r="IUP41" s="1016"/>
      <c r="IUQ41" s="1016"/>
      <c r="IUR41" s="1016"/>
      <c r="IUS41" s="1016"/>
      <c r="IUT41" s="1016"/>
      <c r="IUU41" s="1016"/>
      <c r="IUV41" s="1016"/>
      <c r="IUW41" s="1016"/>
      <c r="IUX41" s="1016"/>
      <c r="IUY41" s="1016"/>
      <c r="IUZ41" s="1016"/>
      <c r="IVA41" s="1016"/>
      <c r="IVB41" s="1016"/>
      <c r="IVC41" s="1016"/>
      <c r="IVD41" s="1016"/>
      <c r="IVE41" s="1016"/>
      <c r="IVF41" s="1016"/>
      <c r="IVG41" s="1016"/>
      <c r="IVH41" s="1016"/>
      <c r="IVI41" s="1016"/>
      <c r="IVJ41" s="1016"/>
      <c r="IVK41" s="1016"/>
      <c r="IVL41" s="1016"/>
      <c r="IVM41" s="1016"/>
      <c r="IVN41" s="1016"/>
      <c r="IVO41" s="1016"/>
      <c r="IVP41" s="1016"/>
      <c r="IVQ41" s="1016"/>
      <c r="IVR41" s="1016"/>
      <c r="IVS41" s="1016"/>
      <c r="IVT41" s="1016"/>
      <c r="IVU41" s="1016"/>
      <c r="IVV41" s="1016"/>
      <c r="IVW41" s="1016"/>
      <c r="IVX41" s="1016"/>
      <c r="IVY41" s="1016"/>
      <c r="IVZ41" s="1016"/>
      <c r="IWA41" s="1016"/>
      <c r="IWB41" s="1016"/>
      <c r="IWC41" s="1016"/>
      <c r="IWD41" s="1016"/>
      <c r="IWE41" s="1016"/>
      <c r="IWF41" s="1016"/>
      <c r="IWG41" s="1016"/>
      <c r="IWH41" s="1016"/>
      <c r="IWI41" s="1016"/>
      <c r="IWJ41" s="1016"/>
      <c r="IWK41" s="1016"/>
      <c r="IWL41" s="1016"/>
      <c r="IWM41" s="1016"/>
      <c r="IWN41" s="1016"/>
      <c r="IWO41" s="1016"/>
      <c r="IWP41" s="1016"/>
      <c r="IWQ41" s="1016"/>
      <c r="IWR41" s="1016"/>
      <c r="IWS41" s="1016"/>
      <c r="IWT41" s="1016"/>
      <c r="IWU41" s="1016"/>
      <c r="IWV41" s="1016"/>
      <c r="IWW41" s="1016"/>
      <c r="IWX41" s="1016"/>
      <c r="IWY41" s="1016"/>
      <c r="IWZ41" s="1016"/>
      <c r="IXA41" s="1016"/>
      <c r="IXB41" s="1016"/>
      <c r="IXC41" s="1016"/>
      <c r="IXD41" s="1016"/>
      <c r="IXE41" s="1016"/>
      <c r="IXF41" s="1016"/>
      <c r="IXG41" s="1016"/>
      <c r="IXH41" s="1016"/>
      <c r="IXI41" s="1016"/>
      <c r="IXJ41" s="1016"/>
      <c r="IXK41" s="1016"/>
      <c r="IXL41" s="1016"/>
      <c r="IXM41" s="1016"/>
      <c r="IXN41" s="1016"/>
      <c r="IXO41" s="1016"/>
      <c r="IXP41" s="1016"/>
      <c r="IXQ41" s="1016"/>
      <c r="IXR41" s="1016"/>
      <c r="IXS41" s="1016"/>
      <c r="IXT41" s="1016"/>
      <c r="IXU41" s="1016"/>
      <c r="IXV41" s="1016"/>
      <c r="IXW41" s="1016"/>
      <c r="IXX41" s="1016"/>
      <c r="IXY41" s="1016"/>
      <c r="IXZ41" s="1016"/>
      <c r="IYA41" s="1016"/>
      <c r="IYB41" s="1016"/>
      <c r="IYC41" s="1016"/>
      <c r="IYD41" s="1016"/>
      <c r="IYE41" s="1016"/>
      <c r="IYF41" s="1016"/>
      <c r="IYG41" s="1016"/>
      <c r="IYH41" s="1016"/>
      <c r="IYI41" s="1016"/>
      <c r="IYJ41" s="1016"/>
      <c r="IYK41" s="1016"/>
      <c r="IYL41" s="1016"/>
      <c r="IYM41" s="1016"/>
      <c r="IYN41" s="1016"/>
      <c r="IYO41" s="1016"/>
      <c r="IYP41" s="1016"/>
      <c r="IYQ41" s="1016"/>
      <c r="IYR41" s="1016"/>
      <c r="IYS41" s="1016"/>
      <c r="IYT41" s="1016"/>
      <c r="IYU41" s="1016"/>
      <c r="IYV41" s="1016"/>
      <c r="IYW41" s="1016"/>
      <c r="IYX41" s="1016"/>
      <c r="IYY41" s="1016"/>
      <c r="IYZ41" s="1016"/>
      <c r="IZA41" s="1016"/>
      <c r="IZB41" s="1016"/>
      <c r="IZC41" s="1016"/>
      <c r="IZD41" s="1016"/>
      <c r="IZE41" s="1016"/>
      <c r="IZF41" s="1016"/>
      <c r="IZG41" s="1016"/>
      <c r="IZH41" s="1016"/>
      <c r="IZI41" s="1016"/>
      <c r="IZJ41" s="1016"/>
      <c r="IZK41" s="1016"/>
      <c r="IZL41" s="1016"/>
      <c r="IZM41" s="1016"/>
      <c r="IZN41" s="1016"/>
      <c r="IZO41" s="1016"/>
      <c r="IZP41" s="1016"/>
      <c r="IZQ41" s="1016"/>
      <c r="IZR41" s="1016"/>
      <c r="IZS41" s="1016"/>
      <c r="IZT41" s="1016"/>
      <c r="IZU41" s="1016"/>
      <c r="IZV41" s="1016"/>
      <c r="IZW41" s="1016"/>
      <c r="IZX41" s="1016"/>
      <c r="IZY41" s="1016"/>
      <c r="IZZ41" s="1016"/>
      <c r="JAA41" s="1016"/>
      <c r="JAB41" s="1016"/>
      <c r="JAC41" s="1016"/>
      <c r="JAD41" s="1016"/>
      <c r="JAE41" s="1016"/>
      <c r="JAF41" s="1016"/>
      <c r="JAG41" s="1016"/>
      <c r="JAH41" s="1016"/>
      <c r="JAI41" s="1016"/>
      <c r="JAJ41" s="1016"/>
      <c r="JAK41" s="1016"/>
      <c r="JAL41" s="1016"/>
      <c r="JAM41" s="1016"/>
      <c r="JAN41" s="1016"/>
      <c r="JAO41" s="1016"/>
      <c r="JAP41" s="1016"/>
      <c r="JAQ41" s="1016"/>
      <c r="JAR41" s="1016"/>
      <c r="JAS41" s="1016"/>
      <c r="JAT41" s="1016"/>
      <c r="JAU41" s="1016"/>
      <c r="JAV41" s="1016"/>
      <c r="JAW41" s="1016"/>
      <c r="JAX41" s="1016"/>
      <c r="JAY41" s="1016"/>
      <c r="JAZ41" s="1016"/>
      <c r="JBA41" s="1016"/>
      <c r="JBB41" s="1016"/>
      <c r="JBC41" s="1016"/>
      <c r="JBD41" s="1016"/>
      <c r="JBE41" s="1016"/>
      <c r="JBF41" s="1016"/>
      <c r="JBG41" s="1016"/>
      <c r="JBH41" s="1016"/>
      <c r="JBI41" s="1016"/>
      <c r="JBJ41" s="1016"/>
      <c r="JBK41" s="1016"/>
      <c r="JBL41" s="1016"/>
      <c r="JBM41" s="1016"/>
      <c r="JBN41" s="1016"/>
      <c r="JBO41" s="1016"/>
      <c r="JBP41" s="1016"/>
      <c r="JBQ41" s="1016"/>
      <c r="JBR41" s="1016"/>
      <c r="JBS41" s="1016"/>
      <c r="JBT41" s="1016"/>
      <c r="JBU41" s="1016"/>
      <c r="JBV41" s="1016"/>
      <c r="JBW41" s="1016"/>
      <c r="JBX41" s="1016"/>
      <c r="JBY41" s="1016"/>
      <c r="JBZ41" s="1016"/>
      <c r="JCA41" s="1016"/>
      <c r="JCB41" s="1016"/>
      <c r="JCC41" s="1016"/>
      <c r="JCD41" s="1016"/>
      <c r="JCE41" s="1016"/>
      <c r="JCF41" s="1016"/>
      <c r="JCG41" s="1016"/>
      <c r="JCH41" s="1016"/>
      <c r="JCI41" s="1016"/>
      <c r="JCJ41" s="1016"/>
      <c r="JCK41" s="1016"/>
      <c r="JCL41" s="1016"/>
      <c r="JCM41" s="1016"/>
      <c r="JCN41" s="1016"/>
      <c r="JCO41" s="1016"/>
      <c r="JCP41" s="1016"/>
      <c r="JCQ41" s="1016"/>
      <c r="JCR41" s="1016"/>
      <c r="JCS41" s="1016"/>
      <c r="JCT41" s="1016"/>
      <c r="JCU41" s="1016"/>
      <c r="JCV41" s="1016"/>
      <c r="JCW41" s="1016"/>
      <c r="JCX41" s="1016"/>
      <c r="JCY41" s="1016"/>
      <c r="JCZ41" s="1016"/>
      <c r="JDA41" s="1016"/>
      <c r="JDB41" s="1016"/>
      <c r="JDC41" s="1016"/>
      <c r="JDD41" s="1016"/>
      <c r="JDE41" s="1016"/>
      <c r="JDF41" s="1016"/>
      <c r="JDG41" s="1016"/>
      <c r="JDH41" s="1016"/>
      <c r="JDI41" s="1016"/>
      <c r="JDJ41" s="1016"/>
      <c r="JDK41" s="1016"/>
      <c r="JDL41" s="1016"/>
      <c r="JDM41" s="1016"/>
      <c r="JDN41" s="1016"/>
      <c r="JDO41" s="1016"/>
      <c r="JDP41" s="1016"/>
      <c r="JDQ41" s="1016"/>
      <c r="JDR41" s="1016"/>
      <c r="JDS41" s="1016"/>
      <c r="JDT41" s="1016"/>
      <c r="JDU41" s="1016"/>
      <c r="JDV41" s="1016"/>
      <c r="JDW41" s="1016"/>
      <c r="JDX41" s="1016"/>
      <c r="JDY41" s="1016"/>
      <c r="JDZ41" s="1016"/>
      <c r="JEA41" s="1016"/>
      <c r="JEB41" s="1016"/>
      <c r="JEC41" s="1016"/>
      <c r="JED41" s="1016"/>
      <c r="JEE41" s="1016"/>
      <c r="JEF41" s="1016"/>
      <c r="JEG41" s="1016"/>
      <c r="JEH41" s="1016"/>
      <c r="JEI41" s="1016"/>
      <c r="JEJ41" s="1016"/>
      <c r="JEK41" s="1016"/>
      <c r="JEL41" s="1016"/>
      <c r="JEM41" s="1016"/>
      <c r="JEN41" s="1016"/>
      <c r="JEO41" s="1016"/>
      <c r="JEP41" s="1016"/>
      <c r="JEQ41" s="1016"/>
      <c r="JER41" s="1016"/>
      <c r="JES41" s="1016"/>
      <c r="JET41" s="1016"/>
      <c r="JEU41" s="1016"/>
      <c r="JEV41" s="1016"/>
      <c r="JEW41" s="1016"/>
      <c r="JEX41" s="1016"/>
      <c r="JEY41" s="1016"/>
      <c r="JEZ41" s="1016"/>
      <c r="JFA41" s="1016"/>
      <c r="JFB41" s="1016"/>
      <c r="JFC41" s="1016"/>
      <c r="JFD41" s="1016"/>
      <c r="JFE41" s="1016"/>
      <c r="JFF41" s="1016"/>
      <c r="JFG41" s="1016"/>
      <c r="JFH41" s="1016"/>
      <c r="JFI41" s="1016"/>
      <c r="JFJ41" s="1016"/>
      <c r="JFK41" s="1016"/>
      <c r="JFL41" s="1016"/>
      <c r="JFM41" s="1016"/>
      <c r="JFN41" s="1016"/>
      <c r="JFO41" s="1016"/>
      <c r="JFP41" s="1016"/>
      <c r="JFQ41" s="1016"/>
      <c r="JFR41" s="1016"/>
      <c r="JFS41" s="1016"/>
      <c r="JFT41" s="1016"/>
      <c r="JFU41" s="1016"/>
      <c r="JFV41" s="1016"/>
      <c r="JFW41" s="1016"/>
      <c r="JFX41" s="1016"/>
      <c r="JFY41" s="1016"/>
      <c r="JFZ41" s="1016"/>
      <c r="JGA41" s="1016"/>
      <c r="JGB41" s="1016"/>
      <c r="JGC41" s="1016"/>
      <c r="JGD41" s="1016"/>
      <c r="JGE41" s="1016"/>
      <c r="JGF41" s="1016"/>
      <c r="JGG41" s="1016"/>
      <c r="JGH41" s="1016"/>
      <c r="JGI41" s="1016"/>
      <c r="JGJ41" s="1016"/>
      <c r="JGK41" s="1016"/>
      <c r="JGL41" s="1016"/>
      <c r="JGM41" s="1016"/>
      <c r="JGN41" s="1016"/>
      <c r="JGO41" s="1016"/>
      <c r="JGP41" s="1016"/>
      <c r="JGQ41" s="1016"/>
      <c r="JGR41" s="1016"/>
      <c r="JGS41" s="1016"/>
      <c r="JGT41" s="1016"/>
      <c r="JGU41" s="1016"/>
      <c r="JGV41" s="1016"/>
      <c r="JGW41" s="1016"/>
      <c r="JGX41" s="1016"/>
      <c r="JGY41" s="1016"/>
      <c r="JGZ41" s="1016"/>
      <c r="JHA41" s="1016"/>
      <c r="JHB41" s="1016"/>
      <c r="JHC41" s="1016"/>
      <c r="JHD41" s="1016"/>
      <c r="JHE41" s="1016"/>
      <c r="JHF41" s="1016"/>
      <c r="JHG41" s="1016"/>
      <c r="JHH41" s="1016"/>
      <c r="JHI41" s="1016"/>
      <c r="JHJ41" s="1016"/>
      <c r="JHK41" s="1016"/>
      <c r="JHL41" s="1016"/>
      <c r="JHM41" s="1016"/>
      <c r="JHN41" s="1016"/>
      <c r="JHO41" s="1016"/>
      <c r="JHP41" s="1016"/>
      <c r="JHQ41" s="1016"/>
      <c r="JHR41" s="1016"/>
      <c r="JHS41" s="1016"/>
      <c r="JHT41" s="1016"/>
      <c r="JHU41" s="1016"/>
      <c r="JHV41" s="1016"/>
      <c r="JHW41" s="1016"/>
      <c r="JHX41" s="1016"/>
      <c r="JHY41" s="1016"/>
      <c r="JHZ41" s="1016"/>
      <c r="JIA41" s="1016"/>
      <c r="JIB41" s="1016"/>
      <c r="JIC41" s="1016"/>
      <c r="JID41" s="1016"/>
      <c r="JIE41" s="1016"/>
      <c r="JIF41" s="1016"/>
      <c r="JIG41" s="1016"/>
      <c r="JIH41" s="1016"/>
      <c r="JII41" s="1016"/>
      <c r="JIJ41" s="1016"/>
      <c r="JIK41" s="1016"/>
      <c r="JIL41" s="1016"/>
      <c r="JIM41" s="1016"/>
      <c r="JIN41" s="1016"/>
      <c r="JIO41" s="1016"/>
      <c r="JIP41" s="1016"/>
      <c r="JIQ41" s="1016"/>
      <c r="JIR41" s="1016"/>
      <c r="JIS41" s="1016"/>
      <c r="JIT41" s="1016"/>
      <c r="JIU41" s="1016"/>
      <c r="JIV41" s="1016"/>
      <c r="JIW41" s="1016"/>
      <c r="JIX41" s="1016"/>
      <c r="JIY41" s="1016"/>
      <c r="JIZ41" s="1016"/>
      <c r="JJA41" s="1016"/>
      <c r="JJB41" s="1016"/>
      <c r="JJC41" s="1016"/>
      <c r="JJD41" s="1016"/>
      <c r="JJE41" s="1016"/>
      <c r="JJF41" s="1016"/>
      <c r="JJG41" s="1016"/>
      <c r="JJH41" s="1016"/>
      <c r="JJI41" s="1016"/>
      <c r="JJJ41" s="1016"/>
      <c r="JJK41" s="1016"/>
      <c r="JJL41" s="1016"/>
      <c r="JJM41" s="1016"/>
      <c r="JJN41" s="1016"/>
      <c r="JJO41" s="1016"/>
      <c r="JJP41" s="1016"/>
      <c r="JJQ41" s="1016"/>
      <c r="JJR41" s="1016"/>
      <c r="JJS41" s="1016"/>
      <c r="JJT41" s="1016"/>
      <c r="JJU41" s="1016"/>
      <c r="JJV41" s="1016"/>
      <c r="JJW41" s="1016"/>
      <c r="JJX41" s="1016"/>
      <c r="JJY41" s="1016"/>
      <c r="JJZ41" s="1016"/>
      <c r="JKA41" s="1016"/>
      <c r="JKB41" s="1016"/>
      <c r="JKC41" s="1016"/>
      <c r="JKD41" s="1016"/>
      <c r="JKE41" s="1016"/>
      <c r="JKF41" s="1016"/>
      <c r="JKG41" s="1016"/>
      <c r="JKH41" s="1016"/>
      <c r="JKI41" s="1016"/>
      <c r="JKJ41" s="1016"/>
      <c r="JKK41" s="1016"/>
      <c r="JKL41" s="1016"/>
      <c r="JKM41" s="1016"/>
      <c r="JKN41" s="1016"/>
      <c r="JKO41" s="1016"/>
      <c r="JKP41" s="1016"/>
      <c r="JKQ41" s="1016"/>
      <c r="JKR41" s="1016"/>
      <c r="JKS41" s="1016"/>
      <c r="JKT41" s="1016"/>
      <c r="JKU41" s="1016"/>
      <c r="JKV41" s="1016"/>
      <c r="JKW41" s="1016"/>
      <c r="JKX41" s="1016"/>
      <c r="JKY41" s="1016"/>
      <c r="JKZ41" s="1016"/>
      <c r="JLA41" s="1016"/>
      <c r="JLB41" s="1016"/>
      <c r="JLC41" s="1016"/>
      <c r="JLD41" s="1016"/>
      <c r="JLE41" s="1016"/>
      <c r="JLF41" s="1016"/>
      <c r="JLG41" s="1016"/>
      <c r="JLH41" s="1016"/>
      <c r="JLI41" s="1016"/>
      <c r="JLJ41" s="1016"/>
      <c r="JLK41" s="1016"/>
      <c r="JLL41" s="1016"/>
      <c r="JLM41" s="1016"/>
      <c r="JLN41" s="1016"/>
      <c r="JLO41" s="1016"/>
      <c r="JLP41" s="1016"/>
      <c r="JLQ41" s="1016"/>
      <c r="JLR41" s="1016"/>
      <c r="JLS41" s="1016"/>
      <c r="JLT41" s="1016"/>
      <c r="JLU41" s="1016"/>
      <c r="JLV41" s="1016"/>
      <c r="JLW41" s="1016"/>
      <c r="JLX41" s="1016"/>
      <c r="JLY41" s="1016"/>
      <c r="JLZ41" s="1016"/>
      <c r="JMA41" s="1016"/>
      <c r="JMB41" s="1016"/>
      <c r="JMC41" s="1016"/>
      <c r="JMD41" s="1016"/>
      <c r="JME41" s="1016"/>
      <c r="JMF41" s="1016"/>
      <c r="JMG41" s="1016"/>
      <c r="JMH41" s="1016"/>
      <c r="JMI41" s="1016"/>
      <c r="JMJ41" s="1016"/>
      <c r="JMK41" s="1016"/>
      <c r="JML41" s="1016"/>
      <c r="JMM41" s="1016"/>
      <c r="JMN41" s="1016"/>
      <c r="JMO41" s="1016"/>
      <c r="JMP41" s="1016"/>
      <c r="JMQ41" s="1016"/>
      <c r="JMR41" s="1016"/>
      <c r="JMS41" s="1016"/>
      <c r="JMT41" s="1016"/>
      <c r="JMU41" s="1016"/>
      <c r="JMV41" s="1016"/>
      <c r="JMW41" s="1016"/>
      <c r="JMX41" s="1016"/>
      <c r="JMY41" s="1016"/>
      <c r="JMZ41" s="1016"/>
      <c r="JNA41" s="1016"/>
      <c r="JNB41" s="1016"/>
      <c r="JNC41" s="1016"/>
      <c r="JND41" s="1016"/>
      <c r="JNE41" s="1016"/>
      <c r="JNF41" s="1016"/>
      <c r="JNG41" s="1016"/>
      <c r="JNH41" s="1016"/>
      <c r="JNI41" s="1016"/>
      <c r="JNJ41" s="1016"/>
      <c r="JNK41" s="1016"/>
      <c r="JNL41" s="1016"/>
      <c r="JNM41" s="1016"/>
      <c r="JNN41" s="1016"/>
      <c r="JNO41" s="1016"/>
      <c r="JNP41" s="1016"/>
      <c r="JNQ41" s="1016"/>
      <c r="JNR41" s="1016"/>
      <c r="JNS41" s="1016"/>
      <c r="JNT41" s="1016"/>
      <c r="JNU41" s="1016"/>
      <c r="JNV41" s="1016"/>
      <c r="JNW41" s="1016"/>
      <c r="JNX41" s="1016"/>
      <c r="JNY41" s="1016"/>
      <c r="JNZ41" s="1016"/>
      <c r="JOA41" s="1016"/>
      <c r="JOB41" s="1016"/>
      <c r="JOC41" s="1016"/>
      <c r="JOD41" s="1016"/>
      <c r="JOE41" s="1016"/>
      <c r="JOF41" s="1016"/>
      <c r="JOG41" s="1016"/>
      <c r="JOH41" s="1016"/>
      <c r="JOI41" s="1016"/>
      <c r="JOJ41" s="1016"/>
      <c r="JOK41" s="1016"/>
      <c r="JOL41" s="1016"/>
      <c r="JOM41" s="1016"/>
      <c r="JON41" s="1016"/>
      <c r="JOO41" s="1016"/>
      <c r="JOP41" s="1016"/>
      <c r="JOQ41" s="1016"/>
      <c r="JOR41" s="1016"/>
      <c r="JOS41" s="1016"/>
      <c r="JOT41" s="1016"/>
      <c r="JOU41" s="1016"/>
      <c r="JOV41" s="1016"/>
      <c r="JOW41" s="1016"/>
      <c r="JOX41" s="1016"/>
      <c r="JOY41" s="1016"/>
      <c r="JOZ41" s="1016"/>
      <c r="JPA41" s="1016"/>
      <c r="JPB41" s="1016"/>
      <c r="JPC41" s="1016"/>
      <c r="JPD41" s="1016"/>
      <c r="JPE41" s="1016"/>
      <c r="JPF41" s="1016"/>
      <c r="JPG41" s="1016"/>
      <c r="JPH41" s="1016"/>
      <c r="JPI41" s="1016"/>
      <c r="JPJ41" s="1016"/>
      <c r="JPK41" s="1016"/>
      <c r="JPL41" s="1016"/>
      <c r="JPM41" s="1016"/>
      <c r="JPN41" s="1016"/>
      <c r="JPO41" s="1016"/>
      <c r="JPP41" s="1016"/>
      <c r="JPQ41" s="1016"/>
      <c r="JPR41" s="1016"/>
      <c r="JPS41" s="1016"/>
      <c r="JPT41" s="1016"/>
      <c r="JPU41" s="1016"/>
      <c r="JPV41" s="1016"/>
      <c r="JPW41" s="1016"/>
      <c r="JPX41" s="1016"/>
      <c r="JPY41" s="1016"/>
      <c r="JPZ41" s="1016"/>
      <c r="JQA41" s="1016"/>
      <c r="JQB41" s="1016"/>
      <c r="JQC41" s="1016"/>
      <c r="JQD41" s="1016"/>
      <c r="JQE41" s="1016"/>
      <c r="JQF41" s="1016"/>
      <c r="JQG41" s="1016"/>
      <c r="JQH41" s="1016"/>
      <c r="JQI41" s="1016"/>
      <c r="JQJ41" s="1016"/>
      <c r="JQK41" s="1016"/>
      <c r="JQL41" s="1016"/>
      <c r="JQM41" s="1016"/>
      <c r="JQN41" s="1016"/>
      <c r="JQO41" s="1016"/>
      <c r="JQP41" s="1016"/>
      <c r="JQQ41" s="1016"/>
      <c r="JQR41" s="1016"/>
      <c r="JQS41" s="1016"/>
      <c r="JQT41" s="1016"/>
      <c r="JQU41" s="1016"/>
      <c r="JQV41" s="1016"/>
      <c r="JQW41" s="1016"/>
      <c r="JQX41" s="1016"/>
      <c r="JQY41" s="1016"/>
      <c r="JQZ41" s="1016"/>
      <c r="JRA41" s="1016"/>
      <c r="JRB41" s="1016"/>
      <c r="JRC41" s="1016"/>
      <c r="JRD41" s="1016"/>
      <c r="JRE41" s="1016"/>
      <c r="JRF41" s="1016"/>
      <c r="JRG41" s="1016"/>
      <c r="JRH41" s="1016"/>
      <c r="JRI41" s="1016"/>
      <c r="JRJ41" s="1016"/>
      <c r="JRK41" s="1016"/>
      <c r="JRL41" s="1016"/>
      <c r="JRM41" s="1016"/>
      <c r="JRN41" s="1016"/>
      <c r="JRO41" s="1016"/>
      <c r="JRP41" s="1016"/>
      <c r="JRQ41" s="1016"/>
      <c r="JRR41" s="1016"/>
      <c r="JRS41" s="1016"/>
      <c r="JRT41" s="1016"/>
      <c r="JRU41" s="1016"/>
      <c r="JRV41" s="1016"/>
      <c r="JRW41" s="1016"/>
      <c r="JRX41" s="1016"/>
      <c r="JRY41" s="1016"/>
      <c r="JRZ41" s="1016"/>
      <c r="JSA41" s="1016"/>
      <c r="JSB41" s="1016"/>
      <c r="JSC41" s="1016"/>
      <c r="JSD41" s="1016"/>
      <c r="JSE41" s="1016"/>
      <c r="JSF41" s="1016"/>
      <c r="JSG41" s="1016"/>
      <c r="JSH41" s="1016"/>
      <c r="JSI41" s="1016"/>
      <c r="JSJ41" s="1016"/>
      <c r="JSK41" s="1016"/>
      <c r="JSL41" s="1016"/>
      <c r="JSM41" s="1016"/>
      <c r="JSN41" s="1016"/>
      <c r="JSO41" s="1016"/>
      <c r="JSP41" s="1016"/>
      <c r="JSQ41" s="1016"/>
      <c r="JSR41" s="1016"/>
      <c r="JSS41" s="1016"/>
      <c r="JST41" s="1016"/>
      <c r="JSU41" s="1016"/>
      <c r="JSV41" s="1016"/>
      <c r="JSW41" s="1016"/>
      <c r="JSX41" s="1016"/>
      <c r="JSY41" s="1016"/>
      <c r="JSZ41" s="1016"/>
      <c r="JTA41" s="1016"/>
      <c r="JTB41" s="1016"/>
      <c r="JTC41" s="1016"/>
      <c r="JTD41" s="1016"/>
      <c r="JTE41" s="1016"/>
      <c r="JTF41" s="1016"/>
      <c r="JTG41" s="1016"/>
      <c r="JTH41" s="1016"/>
      <c r="JTI41" s="1016"/>
      <c r="JTJ41" s="1016"/>
      <c r="JTK41" s="1016"/>
      <c r="JTL41" s="1016"/>
      <c r="JTM41" s="1016"/>
      <c r="JTN41" s="1016"/>
      <c r="JTO41" s="1016"/>
      <c r="JTP41" s="1016"/>
      <c r="JTQ41" s="1016"/>
      <c r="JTR41" s="1016"/>
      <c r="JTS41" s="1016"/>
      <c r="JTT41" s="1016"/>
      <c r="JTU41" s="1016"/>
      <c r="JTV41" s="1016"/>
      <c r="JTW41" s="1016"/>
      <c r="JTX41" s="1016"/>
      <c r="JTY41" s="1016"/>
      <c r="JTZ41" s="1016"/>
      <c r="JUA41" s="1016"/>
      <c r="JUB41" s="1016"/>
      <c r="JUC41" s="1016"/>
      <c r="JUD41" s="1016"/>
      <c r="JUE41" s="1016"/>
      <c r="JUF41" s="1016"/>
      <c r="JUG41" s="1016"/>
      <c r="JUH41" s="1016"/>
      <c r="JUI41" s="1016"/>
      <c r="JUJ41" s="1016"/>
      <c r="JUK41" s="1016"/>
      <c r="JUL41" s="1016"/>
      <c r="JUM41" s="1016"/>
      <c r="JUN41" s="1016"/>
      <c r="JUO41" s="1016"/>
      <c r="JUP41" s="1016"/>
      <c r="JUQ41" s="1016"/>
      <c r="JUR41" s="1016"/>
      <c r="JUS41" s="1016"/>
      <c r="JUT41" s="1016"/>
      <c r="JUU41" s="1016"/>
      <c r="JUV41" s="1016"/>
      <c r="JUW41" s="1016"/>
      <c r="JUX41" s="1016"/>
      <c r="JUY41" s="1016"/>
      <c r="JUZ41" s="1016"/>
      <c r="JVA41" s="1016"/>
      <c r="JVB41" s="1016"/>
      <c r="JVC41" s="1016"/>
      <c r="JVD41" s="1016"/>
      <c r="JVE41" s="1016"/>
      <c r="JVF41" s="1016"/>
      <c r="JVG41" s="1016"/>
      <c r="JVH41" s="1016"/>
      <c r="JVI41" s="1016"/>
      <c r="JVJ41" s="1016"/>
      <c r="JVK41" s="1016"/>
      <c r="JVL41" s="1016"/>
      <c r="JVM41" s="1016"/>
      <c r="JVN41" s="1016"/>
      <c r="JVO41" s="1016"/>
      <c r="JVP41" s="1016"/>
      <c r="JVQ41" s="1016"/>
      <c r="JVR41" s="1016"/>
      <c r="JVS41" s="1016"/>
      <c r="JVT41" s="1016"/>
      <c r="JVU41" s="1016"/>
      <c r="JVV41" s="1016"/>
      <c r="JVW41" s="1016"/>
      <c r="JVX41" s="1016"/>
      <c r="JVY41" s="1016"/>
      <c r="JVZ41" s="1016"/>
      <c r="JWA41" s="1016"/>
      <c r="JWB41" s="1016"/>
      <c r="JWC41" s="1016"/>
      <c r="JWD41" s="1016"/>
      <c r="JWE41" s="1016"/>
      <c r="JWF41" s="1016"/>
      <c r="JWG41" s="1016"/>
      <c r="JWH41" s="1016"/>
      <c r="JWI41" s="1016"/>
      <c r="JWJ41" s="1016"/>
      <c r="JWK41" s="1016"/>
      <c r="JWL41" s="1016"/>
      <c r="JWM41" s="1016"/>
      <c r="JWN41" s="1016"/>
      <c r="JWO41" s="1016"/>
      <c r="JWP41" s="1016"/>
      <c r="JWQ41" s="1016"/>
      <c r="JWR41" s="1016"/>
      <c r="JWS41" s="1016"/>
      <c r="JWT41" s="1016"/>
      <c r="JWU41" s="1016"/>
      <c r="JWV41" s="1016"/>
      <c r="JWW41" s="1016"/>
      <c r="JWX41" s="1016"/>
      <c r="JWY41" s="1016"/>
      <c r="JWZ41" s="1016"/>
      <c r="JXA41" s="1016"/>
      <c r="JXB41" s="1016"/>
      <c r="JXC41" s="1016"/>
      <c r="JXD41" s="1016"/>
      <c r="JXE41" s="1016"/>
      <c r="JXF41" s="1016"/>
      <c r="JXG41" s="1016"/>
      <c r="JXH41" s="1016"/>
      <c r="JXI41" s="1016"/>
      <c r="JXJ41" s="1016"/>
      <c r="JXK41" s="1016"/>
      <c r="JXL41" s="1016"/>
      <c r="JXM41" s="1016"/>
      <c r="JXN41" s="1016"/>
      <c r="JXO41" s="1016"/>
      <c r="JXP41" s="1016"/>
      <c r="JXQ41" s="1016"/>
      <c r="JXR41" s="1016"/>
      <c r="JXS41" s="1016"/>
      <c r="JXT41" s="1016"/>
      <c r="JXU41" s="1016"/>
      <c r="JXV41" s="1016"/>
      <c r="JXW41" s="1016"/>
      <c r="JXX41" s="1016"/>
      <c r="JXY41" s="1016"/>
      <c r="JXZ41" s="1016"/>
      <c r="JYA41" s="1016"/>
      <c r="JYB41" s="1016"/>
      <c r="JYC41" s="1016"/>
      <c r="JYD41" s="1016"/>
      <c r="JYE41" s="1016"/>
      <c r="JYF41" s="1016"/>
      <c r="JYG41" s="1016"/>
      <c r="JYH41" s="1016"/>
      <c r="JYI41" s="1016"/>
      <c r="JYJ41" s="1016"/>
      <c r="JYK41" s="1016"/>
      <c r="JYL41" s="1016"/>
      <c r="JYM41" s="1016"/>
      <c r="JYN41" s="1016"/>
      <c r="JYO41" s="1016"/>
      <c r="JYP41" s="1016"/>
      <c r="JYQ41" s="1016"/>
      <c r="JYR41" s="1016"/>
      <c r="JYS41" s="1016"/>
      <c r="JYT41" s="1016"/>
      <c r="JYU41" s="1016"/>
      <c r="JYV41" s="1016"/>
      <c r="JYW41" s="1016"/>
      <c r="JYX41" s="1016"/>
      <c r="JYY41" s="1016"/>
      <c r="JYZ41" s="1016"/>
      <c r="JZA41" s="1016"/>
      <c r="JZB41" s="1016"/>
      <c r="JZC41" s="1016"/>
      <c r="JZD41" s="1016"/>
      <c r="JZE41" s="1016"/>
      <c r="JZF41" s="1016"/>
      <c r="JZG41" s="1016"/>
      <c r="JZH41" s="1016"/>
      <c r="JZI41" s="1016"/>
      <c r="JZJ41" s="1016"/>
      <c r="JZK41" s="1016"/>
      <c r="JZL41" s="1016"/>
      <c r="JZM41" s="1016"/>
      <c r="JZN41" s="1016"/>
      <c r="JZO41" s="1016"/>
      <c r="JZP41" s="1016"/>
      <c r="JZQ41" s="1016"/>
      <c r="JZR41" s="1016"/>
      <c r="JZS41" s="1016"/>
      <c r="JZT41" s="1016"/>
      <c r="JZU41" s="1016"/>
      <c r="JZV41" s="1016"/>
      <c r="JZW41" s="1016"/>
      <c r="JZX41" s="1016"/>
      <c r="JZY41" s="1016"/>
      <c r="JZZ41" s="1016"/>
      <c r="KAA41" s="1016"/>
      <c r="KAB41" s="1016"/>
      <c r="KAC41" s="1016"/>
      <c r="KAD41" s="1016"/>
      <c r="KAE41" s="1016"/>
      <c r="KAF41" s="1016"/>
      <c r="KAG41" s="1016"/>
      <c r="KAH41" s="1016"/>
      <c r="KAI41" s="1016"/>
      <c r="KAJ41" s="1016"/>
      <c r="KAK41" s="1016"/>
      <c r="KAL41" s="1016"/>
      <c r="KAM41" s="1016"/>
      <c r="KAN41" s="1016"/>
      <c r="KAO41" s="1016"/>
      <c r="KAP41" s="1016"/>
      <c r="KAQ41" s="1016"/>
      <c r="KAR41" s="1016"/>
      <c r="KAS41" s="1016"/>
      <c r="KAT41" s="1016"/>
      <c r="KAU41" s="1016"/>
      <c r="KAV41" s="1016"/>
      <c r="KAW41" s="1016"/>
      <c r="KAX41" s="1016"/>
      <c r="KAY41" s="1016"/>
      <c r="KAZ41" s="1016"/>
      <c r="KBA41" s="1016"/>
      <c r="KBB41" s="1016"/>
      <c r="KBC41" s="1016"/>
      <c r="KBD41" s="1016"/>
      <c r="KBE41" s="1016"/>
      <c r="KBF41" s="1016"/>
      <c r="KBG41" s="1016"/>
      <c r="KBH41" s="1016"/>
      <c r="KBI41" s="1016"/>
      <c r="KBJ41" s="1016"/>
      <c r="KBK41" s="1016"/>
      <c r="KBL41" s="1016"/>
      <c r="KBM41" s="1016"/>
      <c r="KBN41" s="1016"/>
      <c r="KBO41" s="1016"/>
      <c r="KBP41" s="1016"/>
      <c r="KBQ41" s="1016"/>
      <c r="KBR41" s="1016"/>
      <c r="KBS41" s="1016"/>
      <c r="KBT41" s="1016"/>
      <c r="KBU41" s="1016"/>
      <c r="KBV41" s="1016"/>
      <c r="KBW41" s="1016"/>
      <c r="KBX41" s="1016"/>
      <c r="KBY41" s="1016"/>
      <c r="KBZ41" s="1016"/>
      <c r="KCA41" s="1016"/>
      <c r="KCB41" s="1016"/>
      <c r="KCC41" s="1016"/>
      <c r="KCD41" s="1016"/>
      <c r="KCE41" s="1016"/>
      <c r="KCF41" s="1016"/>
      <c r="KCG41" s="1016"/>
      <c r="KCH41" s="1016"/>
      <c r="KCI41" s="1016"/>
      <c r="KCJ41" s="1016"/>
      <c r="KCK41" s="1016"/>
      <c r="KCL41" s="1016"/>
      <c r="KCM41" s="1016"/>
      <c r="KCN41" s="1016"/>
      <c r="KCO41" s="1016"/>
      <c r="KCP41" s="1016"/>
      <c r="KCQ41" s="1016"/>
      <c r="KCR41" s="1016"/>
      <c r="KCS41" s="1016"/>
      <c r="KCT41" s="1016"/>
      <c r="KCU41" s="1016"/>
      <c r="KCV41" s="1016"/>
      <c r="KCW41" s="1016"/>
      <c r="KCX41" s="1016"/>
      <c r="KCY41" s="1016"/>
      <c r="KCZ41" s="1016"/>
      <c r="KDA41" s="1016"/>
      <c r="KDB41" s="1016"/>
      <c r="KDC41" s="1016"/>
      <c r="KDD41" s="1016"/>
      <c r="KDE41" s="1016"/>
      <c r="KDF41" s="1016"/>
      <c r="KDG41" s="1016"/>
      <c r="KDH41" s="1016"/>
      <c r="KDI41" s="1016"/>
      <c r="KDJ41" s="1016"/>
      <c r="KDK41" s="1016"/>
      <c r="KDL41" s="1016"/>
      <c r="KDM41" s="1016"/>
      <c r="KDN41" s="1016"/>
      <c r="KDO41" s="1016"/>
      <c r="KDP41" s="1016"/>
      <c r="KDQ41" s="1016"/>
      <c r="KDR41" s="1016"/>
      <c r="KDS41" s="1016"/>
      <c r="KDT41" s="1016"/>
      <c r="KDU41" s="1016"/>
      <c r="KDV41" s="1016"/>
      <c r="KDW41" s="1016"/>
      <c r="KDX41" s="1016"/>
      <c r="KDY41" s="1016"/>
      <c r="KDZ41" s="1016"/>
      <c r="KEA41" s="1016"/>
      <c r="KEB41" s="1016"/>
      <c r="KEC41" s="1016"/>
      <c r="KED41" s="1016"/>
      <c r="KEE41" s="1016"/>
      <c r="KEF41" s="1016"/>
      <c r="KEG41" s="1016"/>
      <c r="KEH41" s="1016"/>
      <c r="KEI41" s="1016"/>
      <c r="KEJ41" s="1016"/>
      <c r="KEK41" s="1016"/>
      <c r="KEL41" s="1016"/>
      <c r="KEM41" s="1016"/>
      <c r="KEN41" s="1016"/>
      <c r="KEO41" s="1016"/>
      <c r="KEP41" s="1016"/>
      <c r="KEQ41" s="1016"/>
      <c r="KER41" s="1016"/>
      <c r="KES41" s="1016"/>
      <c r="KET41" s="1016"/>
      <c r="KEU41" s="1016"/>
      <c r="KEV41" s="1016"/>
      <c r="KEW41" s="1016"/>
      <c r="KEX41" s="1016"/>
      <c r="KEY41" s="1016"/>
      <c r="KEZ41" s="1016"/>
      <c r="KFA41" s="1016"/>
      <c r="KFB41" s="1016"/>
      <c r="KFC41" s="1016"/>
      <c r="KFD41" s="1016"/>
      <c r="KFE41" s="1016"/>
      <c r="KFF41" s="1016"/>
      <c r="KFG41" s="1016"/>
      <c r="KFH41" s="1016"/>
      <c r="KFI41" s="1016"/>
      <c r="KFJ41" s="1016"/>
      <c r="KFK41" s="1016"/>
      <c r="KFL41" s="1016"/>
      <c r="KFM41" s="1016"/>
      <c r="KFN41" s="1016"/>
      <c r="KFO41" s="1016"/>
      <c r="KFP41" s="1016"/>
      <c r="KFQ41" s="1016"/>
      <c r="KFR41" s="1016"/>
      <c r="KFS41" s="1016"/>
      <c r="KFT41" s="1016"/>
      <c r="KFU41" s="1016"/>
      <c r="KFV41" s="1016"/>
      <c r="KFW41" s="1016"/>
      <c r="KFX41" s="1016"/>
      <c r="KFY41" s="1016"/>
      <c r="KFZ41" s="1016"/>
      <c r="KGA41" s="1016"/>
      <c r="KGB41" s="1016"/>
      <c r="KGC41" s="1016"/>
      <c r="KGD41" s="1016"/>
      <c r="KGE41" s="1016"/>
      <c r="KGF41" s="1016"/>
      <c r="KGG41" s="1016"/>
      <c r="KGH41" s="1016"/>
      <c r="KGI41" s="1016"/>
      <c r="KGJ41" s="1016"/>
      <c r="KGK41" s="1016"/>
      <c r="KGL41" s="1016"/>
      <c r="KGM41" s="1016"/>
      <c r="KGN41" s="1016"/>
      <c r="KGO41" s="1016"/>
      <c r="KGP41" s="1016"/>
      <c r="KGQ41" s="1016"/>
      <c r="KGR41" s="1016"/>
      <c r="KGS41" s="1016"/>
      <c r="KGT41" s="1016"/>
      <c r="KGU41" s="1016"/>
      <c r="KGV41" s="1016"/>
      <c r="KGW41" s="1016"/>
      <c r="KGX41" s="1016"/>
      <c r="KGY41" s="1016"/>
      <c r="KGZ41" s="1016"/>
      <c r="KHA41" s="1016"/>
      <c r="KHB41" s="1016"/>
      <c r="KHC41" s="1016"/>
      <c r="KHD41" s="1016"/>
      <c r="KHE41" s="1016"/>
      <c r="KHF41" s="1016"/>
      <c r="KHG41" s="1016"/>
      <c r="KHH41" s="1016"/>
      <c r="KHI41" s="1016"/>
      <c r="KHJ41" s="1016"/>
      <c r="KHK41" s="1016"/>
      <c r="KHL41" s="1016"/>
      <c r="KHM41" s="1016"/>
      <c r="KHN41" s="1016"/>
      <c r="KHO41" s="1016"/>
      <c r="KHP41" s="1016"/>
      <c r="KHQ41" s="1016"/>
      <c r="KHR41" s="1016"/>
      <c r="KHS41" s="1016"/>
      <c r="KHT41" s="1016"/>
      <c r="KHU41" s="1016"/>
      <c r="KHV41" s="1016"/>
      <c r="KHW41" s="1016"/>
      <c r="KHX41" s="1016"/>
      <c r="KHY41" s="1016"/>
      <c r="KHZ41" s="1016"/>
      <c r="KIA41" s="1016"/>
      <c r="KIB41" s="1016"/>
      <c r="KIC41" s="1016"/>
      <c r="KID41" s="1016"/>
      <c r="KIE41" s="1016"/>
      <c r="KIF41" s="1016"/>
      <c r="KIG41" s="1016"/>
      <c r="KIH41" s="1016"/>
      <c r="KII41" s="1016"/>
      <c r="KIJ41" s="1016"/>
      <c r="KIK41" s="1016"/>
      <c r="KIL41" s="1016"/>
      <c r="KIM41" s="1016"/>
      <c r="KIN41" s="1016"/>
      <c r="KIO41" s="1016"/>
      <c r="KIP41" s="1016"/>
      <c r="KIQ41" s="1016"/>
      <c r="KIR41" s="1016"/>
      <c r="KIS41" s="1016"/>
      <c r="KIT41" s="1016"/>
      <c r="KIU41" s="1016"/>
      <c r="KIV41" s="1016"/>
      <c r="KIW41" s="1016"/>
      <c r="KIX41" s="1016"/>
      <c r="KIY41" s="1016"/>
      <c r="KIZ41" s="1016"/>
      <c r="KJA41" s="1016"/>
      <c r="KJB41" s="1016"/>
      <c r="KJC41" s="1016"/>
      <c r="KJD41" s="1016"/>
      <c r="KJE41" s="1016"/>
      <c r="KJF41" s="1016"/>
      <c r="KJG41" s="1016"/>
      <c r="KJH41" s="1016"/>
      <c r="KJI41" s="1016"/>
      <c r="KJJ41" s="1016"/>
      <c r="KJK41" s="1016"/>
      <c r="KJL41" s="1016"/>
      <c r="KJM41" s="1016"/>
      <c r="KJN41" s="1016"/>
      <c r="KJO41" s="1016"/>
      <c r="KJP41" s="1016"/>
      <c r="KJQ41" s="1016"/>
      <c r="KJR41" s="1016"/>
      <c r="KJS41" s="1016"/>
      <c r="KJT41" s="1016"/>
      <c r="KJU41" s="1016"/>
      <c r="KJV41" s="1016"/>
      <c r="KJW41" s="1016"/>
      <c r="KJX41" s="1016"/>
      <c r="KJY41" s="1016"/>
      <c r="KJZ41" s="1016"/>
      <c r="KKA41" s="1016"/>
      <c r="KKB41" s="1016"/>
      <c r="KKC41" s="1016"/>
      <c r="KKD41" s="1016"/>
      <c r="KKE41" s="1016"/>
      <c r="KKF41" s="1016"/>
      <c r="KKG41" s="1016"/>
      <c r="KKH41" s="1016"/>
      <c r="KKI41" s="1016"/>
      <c r="KKJ41" s="1016"/>
      <c r="KKK41" s="1016"/>
      <c r="KKL41" s="1016"/>
      <c r="KKM41" s="1016"/>
      <c r="KKN41" s="1016"/>
      <c r="KKO41" s="1016"/>
      <c r="KKP41" s="1016"/>
      <c r="KKQ41" s="1016"/>
      <c r="KKR41" s="1016"/>
      <c r="KKS41" s="1016"/>
      <c r="KKT41" s="1016"/>
      <c r="KKU41" s="1016"/>
      <c r="KKV41" s="1016"/>
      <c r="KKW41" s="1016"/>
      <c r="KKX41" s="1016"/>
      <c r="KKY41" s="1016"/>
      <c r="KKZ41" s="1016"/>
      <c r="KLA41" s="1016"/>
      <c r="KLB41" s="1016"/>
      <c r="KLC41" s="1016"/>
      <c r="KLD41" s="1016"/>
      <c r="KLE41" s="1016"/>
      <c r="KLF41" s="1016"/>
      <c r="KLG41" s="1016"/>
      <c r="KLH41" s="1016"/>
      <c r="KLI41" s="1016"/>
      <c r="KLJ41" s="1016"/>
      <c r="KLK41" s="1016"/>
      <c r="KLL41" s="1016"/>
      <c r="KLM41" s="1016"/>
      <c r="KLN41" s="1016"/>
      <c r="KLO41" s="1016"/>
      <c r="KLP41" s="1016"/>
      <c r="KLQ41" s="1016"/>
      <c r="KLR41" s="1016"/>
      <c r="KLS41" s="1016"/>
      <c r="KLT41" s="1016"/>
      <c r="KLU41" s="1016"/>
      <c r="KLV41" s="1016"/>
      <c r="KLW41" s="1016"/>
      <c r="KLX41" s="1016"/>
      <c r="KLY41" s="1016"/>
      <c r="KLZ41" s="1016"/>
      <c r="KMA41" s="1016"/>
      <c r="KMB41" s="1016"/>
      <c r="KMC41" s="1016"/>
      <c r="KMD41" s="1016"/>
      <c r="KME41" s="1016"/>
      <c r="KMF41" s="1016"/>
      <c r="KMG41" s="1016"/>
      <c r="KMH41" s="1016"/>
      <c r="KMI41" s="1016"/>
      <c r="KMJ41" s="1016"/>
      <c r="KMK41" s="1016"/>
      <c r="KML41" s="1016"/>
      <c r="KMM41" s="1016"/>
      <c r="KMN41" s="1016"/>
      <c r="KMO41" s="1016"/>
      <c r="KMP41" s="1016"/>
      <c r="KMQ41" s="1016"/>
      <c r="KMR41" s="1016"/>
      <c r="KMS41" s="1016"/>
      <c r="KMT41" s="1016"/>
      <c r="KMU41" s="1016"/>
      <c r="KMV41" s="1016"/>
      <c r="KMW41" s="1016"/>
      <c r="KMX41" s="1016"/>
      <c r="KMY41" s="1016"/>
      <c r="KMZ41" s="1016"/>
      <c r="KNA41" s="1016"/>
      <c r="KNB41" s="1016"/>
      <c r="KNC41" s="1016"/>
      <c r="KND41" s="1016"/>
      <c r="KNE41" s="1016"/>
      <c r="KNF41" s="1016"/>
      <c r="KNG41" s="1016"/>
      <c r="KNH41" s="1016"/>
      <c r="KNI41" s="1016"/>
      <c r="KNJ41" s="1016"/>
      <c r="KNK41" s="1016"/>
      <c r="KNL41" s="1016"/>
      <c r="KNM41" s="1016"/>
      <c r="KNN41" s="1016"/>
      <c r="KNO41" s="1016"/>
      <c r="KNP41" s="1016"/>
      <c r="KNQ41" s="1016"/>
      <c r="KNR41" s="1016"/>
      <c r="KNS41" s="1016"/>
      <c r="KNT41" s="1016"/>
      <c r="KNU41" s="1016"/>
      <c r="KNV41" s="1016"/>
      <c r="KNW41" s="1016"/>
      <c r="KNX41" s="1016"/>
      <c r="KNY41" s="1016"/>
      <c r="KNZ41" s="1016"/>
      <c r="KOA41" s="1016"/>
      <c r="KOB41" s="1016"/>
      <c r="KOC41" s="1016"/>
      <c r="KOD41" s="1016"/>
      <c r="KOE41" s="1016"/>
      <c r="KOF41" s="1016"/>
      <c r="KOG41" s="1016"/>
      <c r="KOH41" s="1016"/>
      <c r="KOI41" s="1016"/>
      <c r="KOJ41" s="1016"/>
      <c r="KOK41" s="1016"/>
      <c r="KOL41" s="1016"/>
      <c r="KOM41" s="1016"/>
      <c r="KON41" s="1016"/>
      <c r="KOO41" s="1016"/>
      <c r="KOP41" s="1016"/>
      <c r="KOQ41" s="1016"/>
      <c r="KOR41" s="1016"/>
      <c r="KOS41" s="1016"/>
      <c r="KOT41" s="1016"/>
      <c r="KOU41" s="1016"/>
      <c r="KOV41" s="1016"/>
      <c r="KOW41" s="1016"/>
      <c r="KOX41" s="1016"/>
      <c r="KOY41" s="1016"/>
      <c r="KOZ41" s="1016"/>
      <c r="KPA41" s="1016"/>
      <c r="KPB41" s="1016"/>
      <c r="KPC41" s="1016"/>
      <c r="KPD41" s="1016"/>
      <c r="KPE41" s="1016"/>
      <c r="KPF41" s="1016"/>
      <c r="KPG41" s="1016"/>
      <c r="KPH41" s="1016"/>
      <c r="KPI41" s="1016"/>
      <c r="KPJ41" s="1016"/>
      <c r="KPK41" s="1016"/>
      <c r="KPL41" s="1016"/>
      <c r="KPM41" s="1016"/>
      <c r="KPN41" s="1016"/>
      <c r="KPO41" s="1016"/>
      <c r="KPP41" s="1016"/>
      <c r="KPQ41" s="1016"/>
      <c r="KPR41" s="1016"/>
      <c r="KPS41" s="1016"/>
      <c r="KPT41" s="1016"/>
      <c r="KPU41" s="1016"/>
      <c r="KPV41" s="1016"/>
      <c r="KPW41" s="1016"/>
      <c r="KPX41" s="1016"/>
      <c r="KPY41" s="1016"/>
      <c r="KPZ41" s="1016"/>
      <c r="KQA41" s="1016"/>
      <c r="KQB41" s="1016"/>
      <c r="KQC41" s="1016"/>
      <c r="KQD41" s="1016"/>
      <c r="KQE41" s="1016"/>
      <c r="KQF41" s="1016"/>
      <c r="KQG41" s="1016"/>
      <c r="KQH41" s="1016"/>
      <c r="KQI41" s="1016"/>
      <c r="KQJ41" s="1016"/>
      <c r="KQK41" s="1016"/>
      <c r="KQL41" s="1016"/>
      <c r="KQM41" s="1016"/>
      <c r="KQN41" s="1016"/>
      <c r="KQO41" s="1016"/>
      <c r="KQP41" s="1016"/>
      <c r="KQQ41" s="1016"/>
      <c r="KQR41" s="1016"/>
      <c r="KQS41" s="1016"/>
      <c r="KQT41" s="1016"/>
      <c r="KQU41" s="1016"/>
      <c r="KQV41" s="1016"/>
      <c r="KQW41" s="1016"/>
      <c r="KQX41" s="1016"/>
      <c r="KQY41" s="1016"/>
      <c r="KQZ41" s="1016"/>
      <c r="KRA41" s="1016"/>
      <c r="KRB41" s="1016"/>
      <c r="KRC41" s="1016"/>
      <c r="KRD41" s="1016"/>
      <c r="KRE41" s="1016"/>
      <c r="KRF41" s="1016"/>
      <c r="KRG41" s="1016"/>
      <c r="KRH41" s="1016"/>
      <c r="KRI41" s="1016"/>
      <c r="KRJ41" s="1016"/>
      <c r="KRK41" s="1016"/>
      <c r="KRL41" s="1016"/>
      <c r="KRM41" s="1016"/>
      <c r="KRN41" s="1016"/>
      <c r="KRO41" s="1016"/>
      <c r="KRP41" s="1016"/>
      <c r="KRQ41" s="1016"/>
      <c r="KRR41" s="1016"/>
      <c r="KRS41" s="1016"/>
      <c r="KRT41" s="1016"/>
      <c r="KRU41" s="1016"/>
      <c r="KRV41" s="1016"/>
      <c r="KRW41" s="1016"/>
      <c r="KRX41" s="1016"/>
      <c r="KRY41" s="1016"/>
      <c r="KRZ41" s="1016"/>
      <c r="KSA41" s="1016"/>
      <c r="KSB41" s="1016"/>
      <c r="KSC41" s="1016"/>
      <c r="KSD41" s="1016"/>
      <c r="KSE41" s="1016"/>
      <c r="KSF41" s="1016"/>
      <c r="KSG41" s="1016"/>
      <c r="KSH41" s="1016"/>
      <c r="KSI41" s="1016"/>
      <c r="KSJ41" s="1016"/>
      <c r="KSK41" s="1016"/>
      <c r="KSL41" s="1016"/>
      <c r="KSM41" s="1016"/>
      <c r="KSN41" s="1016"/>
      <c r="KSO41" s="1016"/>
      <c r="KSP41" s="1016"/>
      <c r="KSQ41" s="1016"/>
      <c r="KSR41" s="1016"/>
      <c r="KSS41" s="1016"/>
      <c r="KST41" s="1016"/>
      <c r="KSU41" s="1016"/>
      <c r="KSV41" s="1016"/>
      <c r="KSW41" s="1016"/>
      <c r="KSX41" s="1016"/>
      <c r="KSY41" s="1016"/>
      <c r="KSZ41" s="1016"/>
      <c r="KTA41" s="1016"/>
      <c r="KTB41" s="1016"/>
      <c r="KTC41" s="1016"/>
      <c r="KTD41" s="1016"/>
      <c r="KTE41" s="1016"/>
      <c r="KTF41" s="1016"/>
      <c r="KTG41" s="1016"/>
      <c r="KTH41" s="1016"/>
      <c r="KTI41" s="1016"/>
      <c r="KTJ41" s="1016"/>
      <c r="KTK41" s="1016"/>
      <c r="KTL41" s="1016"/>
      <c r="KTM41" s="1016"/>
      <c r="KTN41" s="1016"/>
      <c r="KTO41" s="1016"/>
      <c r="KTP41" s="1016"/>
      <c r="KTQ41" s="1016"/>
      <c r="KTR41" s="1016"/>
      <c r="KTS41" s="1016"/>
      <c r="KTT41" s="1016"/>
      <c r="KTU41" s="1016"/>
      <c r="KTV41" s="1016"/>
      <c r="KTW41" s="1016"/>
      <c r="KTX41" s="1016"/>
      <c r="KTY41" s="1016"/>
      <c r="KTZ41" s="1016"/>
      <c r="KUA41" s="1016"/>
      <c r="KUB41" s="1016"/>
      <c r="KUC41" s="1016"/>
      <c r="KUD41" s="1016"/>
      <c r="KUE41" s="1016"/>
      <c r="KUF41" s="1016"/>
      <c r="KUG41" s="1016"/>
      <c r="KUH41" s="1016"/>
      <c r="KUI41" s="1016"/>
      <c r="KUJ41" s="1016"/>
      <c r="KUK41" s="1016"/>
      <c r="KUL41" s="1016"/>
      <c r="KUM41" s="1016"/>
      <c r="KUN41" s="1016"/>
      <c r="KUO41" s="1016"/>
      <c r="KUP41" s="1016"/>
      <c r="KUQ41" s="1016"/>
      <c r="KUR41" s="1016"/>
      <c r="KUS41" s="1016"/>
      <c r="KUT41" s="1016"/>
      <c r="KUU41" s="1016"/>
      <c r="KUV41" s="1016"/>
      <c r="KUW41" s="1016"/>
      <c r="KUX41" s="1016"/>
      <c r="KUY41" s="1016"/>
      <c r="KUZ41" s="1016"/>
      <c r="KVA41" s="1016"/>
      <c r="KVB41" s="1016"/>
      <c r="KVC41" s="1016"/>
      <c r="KVD41" s="1016"/>
      <c r="KVE41" s="1016"/>
      <c r="KVF41" s="1016"/>
      <c r="KVG41" s="1016"/>
      <c r="KVH41" s="1016"/>
      <c r="KVI41" s="1016"/>
      <c r="KVJ41" s="1016"/>
      <c r="KVK41" s="1016"/>
      <c r="KVL41" s="1016"/>
      <c r="KVM41" s="1016"/>
      <c r="KVN41" s="1016"/>
      <c r="KVO41" s="1016"/>
      <c r="KVP41" s="1016"/>
      <c r="KVQ41" s="1016"/>
      <c r="KVR41" s="1016"/>
      <c r="KVS41" s="1016"/>
      <c r="KVT41" s="1016"/>
      <c r="KVU41" s="1016"/>
      <c r="KVV41" s="1016"/>
      <c r="KVW41" s="1016"/>
      <c r="KVX41" s="1016"/>
      <c r="KVY41" s="1016"/>
      <c r="KVZ41" s="1016"/>
      <c r="KWA41" s="1016"/>
      <c r="KWB41" s="1016"/>
      <c r="KWC41" s="1016"/>
      <c r="KWD41" s="1016"/>
      <c r="KWE41" s="1016"/>
      <c r="KWF41" s="1016"/>
      <c r="KWG41" s="1016"/>
      <c r="KWH41" s="1016"/>
      <c r="KWI41" s="1016"/>
      <c r="KWJ41" s="1016"/>
      <c r="KWK41" s="1016"/>
      <c r="KWL41" s="1016"/>
      <c r="KWM41" s="1016"/>
      <c r="KWN41" s="1016"/>
      <c r="KWO41" s="1016"/>
      <c r="KWP41" s="1016"/>
      <c r="KWQ41" s="1016"/>
      <c r="KWR41" s="1016"/>
      <c r="KWS41" s="1016"/>
      <c r="KWT41" s="1016"/>
      <c r="KWU41" s="1016"/>
      <c r="KWV41" s="1016"/>
      <c r="KWW41" s="1016"/>
      <c r="KWX41" s="1016"/>
      <c r="KWY41" s="1016"/>
      <c r="KWZ41" s="1016"/>
      <c r="KXA41" s="1016"/>
      <c r="KXB41" s="1016"/>
      <c r="KXC41" s="1016"/>
      <c r="KXD41" s="1016"/>
      <c r="KXE41" s="1016"/>
      <c r="KXF41" s="1016"/>
      <c r="KXG41" s="1016"/>
      <c r="KXH41" s="1016"/>
      <c r="KXI41" s="1016"/>
      <c r="KXJ41" s="1016"/>
      <c r="KXK41" s="1016"/>
      <c r="KXL41" s="1016"/>
      <c r="KXM41" s="1016"/>
      <c r="KXN41" s="1016"/>
      <c r="KXO41" s="1016"/>
      <c r="KXP41" s="1016"/>
      <c r="KXQ41" s="1016"/>
      <c r="KXR41" s="1016"/>
      <c r="KXS41" s="1016"/>
      <c r="KXT41" s="1016"/>
      <c r="KXU41" s="1016"/>
      <c r="KXV41" s="1016"/>
      <c r="KXW41" s="1016"/>
      <c r="KXX41" s="1016"/>
      <c r="KXY41" s="1016"/>
      <c r="KXZ41" s="1016"/>
      <c r="KYA41" s="1016"/>
      <c r="KYB41" s="1016"/>
      <c r="KYC41" s="1016"/>
      <c r="KYD41" s="1016"/>
      <c r="KYE41" s="1016"/>
      <c r="KYF41" s="1016"/>
      <c r="KYG41" s="1016"/>
      <c r="KYH41" s="1016"/>
      <c r="KYI41" s="1016"/>
      <c r="KYJ41" s="1016"/>
      <c r="KYK41" s="1016"/>
      <c r="KYL41" s="1016"/>
      <c r="KYM41" s="1016"/>
      <c r="KYN41" s="1016"/>
      <c r="KYO41" s="1016"/>
      <c r="KYP41" s="1016"/>
      <c r="KYQ41" s="1016"/>
      <c r="KYR41" s="1016"/>
      <c r="KYS41" s="1016"/>
      <c r="KYT41" s="1016"/>
      <c r="KYU41" s="1016"/>
      <c r="KYV41" s="1016"/>
      <c r="KYW41" s="1016"/>
      <c r="KYX41" s="1016"/>
      <c r="KYY41" s="1016"/>
      <c r="KYZ41" s="1016"/>
      <c r="KZA41" s="1016"/>
      <c r="KZB41" s="1016"/>
      <c r="KZC41" s="1016"/>
      <c r="KZD41" s="1016"/>
      <c r="KZE41" s="1016"/>
      <c r="KZF41" s="1016"/>
      <c r="KZG41" s="1016"/>
      <c r="KZH41" s="1016"/>
      <c r="KZI41" s="1016"/>
      <c r="KZJ41" s="1016"/>
      <c r="KZK41" s="1016"/>
      <c r="KZL41" s="1016"/>
      <c r="KZM41" s="1016"/>
      <c r="KZN41" s="1016"/>
      <c r="KZO41" s="1016"/>
      <c r="KZP41" s="1016"/>
      <c r="KZQ41" s="1016"/>
      <c r="KZR41" s="1016"/>
      <c r="KZS41" s="1016"/>
      <c r="KZT41" s="1016"/>
      <c r="KZU41" s="1016"/>
      <c r="KZV41" s="1016"/>
      <c r="KZW41" s="1016"/>
      <c r="KZX41" s="1016"/>
      <c r="KZY41" s="1016"/>
      <c r="KZZ41" s="1016"/>
      <c r="LAA41" s="1016"/>
      <c r="LAB41" s="1016"/>
      <c r="LAC41" s="1016"/>
      <c r="LAD41" s="1016"/>
      <c r="LAE41" s="1016"/>
      <c r="LAF41" s="1016"/>
      <c r="LAG41" s="1016"/>
      <c r="LAH41" s="1016"/>
      <c r="LAI41" s="1016"/>
      <c r="LAJ41" s="1016"/>
      <c r="LAK41" s="1016"/>
      <c r="LAL41" s="1016"/>
      <c r="LAM41" s="1016"/>
      <c r="LAN41" s="1016"/>
      <c r="LAO41" s="1016"/>
      <c r="LAP41" s="1016"/>
      <c r="LAQ41" s="1016"/>
      <c r="LAR41" s="1016"/>
      <c r="LAS41" s="1016"/>
      <c r="LAT41" s="1016"/>
      <c r="LAU41" s="1016"/>
      <c r="LAV41" s="1016"/>
      <c r="LAW41" s="1016"/>
      <c r="LAX41" s="1016"/>
      <c r="LAY41" s="1016"/>
      <c r="LAZ41" s="1016"/>
      <c r="LBA41" s="1016"/>
      <c r="LBB41" s="1016"/>
      <c r="LBC41" s="1016"/>
      <c r="LBD41" s="1016"/>
      <c r="LBE41" s="1016"/>
      <c r="LBF41" s="1016"/>
      <c r="LBG41" s="1016"/>
      <c r="LBH41" s="1016"/>
      <c r="LBI41" s="1016"/>
      <c r="LBJ41" s="1016"/>
      <c r="LBK41" s="1016"/>
      <c r="LBL41" s="1016"/>
      <c r="LBM41" s="1016"/>
      <c r="LBN41" s="1016"/>
      <c r="LBO41" s="1016"/>
      <c r="LBP41" s="1016"/>
      <c r="LBQ41" s="1016"/>
      <c r="LBR41" s="1016"/>
      <c r="LBS41" s="1016"/>
      <c r="LBT41" s="1016"/>
      <c r="LBU41" s="1016"/>
      <c r="LBV41" s="1016"/>
      <c r="LBW41" s="1016"/>
      <c r="LBX41" s="1016"/>
      <c r="LBY41" s="1016"/>
      <c r="LBZ41" s="1016"/>
      <c r="LCA41" s="1016"/>
      <c r="LCB41" s="1016"/>
      <c r="LCC41" s="1016"/>
      <c r="LCD41" s="1016"/>
      <c r="LCE41" s="1016"/>
      <c r="LCF41" s="1016"/>
      <c r="LCG41" s="1016"/>
      <c r="LCH41" s="1016"/>
      <c r="LCI41" s="1016"/>
      <c r="LCJ41" s="1016"/>
      <c r="LCK41" s="1016"/>
      <c r="LCL41" s="1016"/>
      <c r="LCM41" s="1016"/>
      <c r="LCN41" s="1016"/>
      <c r="LCO41" s="1016"/>
      <c r="LCP41" s="1016"/>
      <c r="LCQ41" s="1016"/>
      <c r="LCR41" s="1016"/>
      <c r="LCS41" s="1016"/>
      <c r="LCT41" s="1016"/>
      <c r="LCU41" s="1016"/>
      <c r="LCV41" s="1016"/>
      <c r="LCW41" s="1016"/>
      <c r="LCX41" s="1016"/>
      <c r="LCY41" s="1016"/>
      <c r="LCZ41" s="1016"/>
      <c r="LDA41" s="1016"/>
      <c r="LDB41" s="1016"/>
      <c r="LDC41" s="1016"/>
      <c r="LDD41" s="1016"/>
      <c r="LDE41" s="1016"/>
      <c r="LDF41" s="1016"/>
      <c r="LDG41" s="1016"/>
      <c r="LDH41" s="1016"/>
      <c r="LDI41" s="1016"/>
      <c r="LDJ41" s="1016"/>
      <c r="LDK41" s="1016"/>
      <c r="LDL41" s="1016"/>
      <c r="LDM41" s="1016"/>
      <c r="LDN41" s="1016"/>
      <c r="LDO41" s="1016"/>
      <c r="LDP41" s="1016"/>
      <c r="LDQ41" s="1016"/>
      <c r="LDR41" s="1016"/>
      <c r="LDS41" s="1016"/>
      <c r="LDT41" s="1016"/>
      <c r="LDU41" s="1016"/>
      <c r="LDV41" s="1016"/>
      <c r="LDW41" s="1016"/>
      <c r="LDX41" s="1016"/>
      <c r="LDY41" s="1016"/>
      <c r="LDZ41" s="1016"/>
      <c r="LEA41" s="1016"/>
      <c r="LEB41" s="1016"/>
      <c r="LEC41" s="1016"/>
      <c r="LED41" s="1016"/>
      <c r="LEE41" s="1016"/>
      <c r="LEF41" s="1016"/>
      <c r="LEG41" s="1016"/>
      <c r="LEH41" s="1016"/>
      <c r="LEI41" s="1016"/>
      <c r="LEJ41" s="1016"/>
      <c r="LEK41" s="1016"/>
      <c r="LEL41" s="1016"/>
      <c r="LEM41" s="1016"/>
      <c r="LEN41" s="1016"/>
      <c r="LEO41" s="1016"/>
      <c r="LEP41" s="1016"/>
      <c r="LEQ41" s="1016"/>
      <c r="LER41" s="1016"/>
      <c r="LES41" s="1016"/>
      <c r="LET41" s="1016"/>
      <c r="LEU41" s="1016"/>
      <c r="LEV41" s="1016"/>
      <c r="LEW41" s="1016"/>
      <c r="LEX41" s="1016"/>
      <c r="LEY41" s="1016"/>
      <c r="LEZ41" s="1016"/>
      <c r="LFA41" s="1016"/>
      <c r="LFB41" s="1016"/>
      <c r="LFC41" s="1016"/>
      <c r="LFD41" s="1016"/>
      <c r="LFE41" s="1016"/>
      <c r="LFF41" s="1016"/>
      <c r="LFG41" s="1016"/>
      <c r="LFH41" s="1016"/>
      <c r="LFI41" s="1016"/>
      <c r="LFJ41" s="1016"/>
      <c r="LFK41" s="1016"/>
      <c r="LFL41" s="1016"/>
      <c r="LFM41" s="1016"/>
      <c r="LFN41" s="1016"/>
      <c r="LFO41" s="1016"/>
      <c r="LFP41" s="1016"/>
      <c r="LFQ41" s="1016"/>
      <c r="LFR41" s="1016"/>
      <c r="LFS41" s="1016"/>
      <c r="LFT41" s="1016"/>
      <c r="LFU41" s="1016"/>
      <c r="LFV41" s="1016"/>
      <c r="LFW41" s="1016"/>
      <c r="LFX41" s="1016"/>
      <c r="LFY41" s="1016"/>
      <c r="LFZ41" s="1016"/>
      <c r="LGA41" s="1016"/>
      <c r="LGB41" s="1016"/>
      <c r="LGC41" s="1016"/>
      <c r="LGD41" s="1016"/>
      <c r="LGE41" s="1016"/>
      <c r="LGF41" s="1016"/>
      <c r="LGG41" s="1016"/>
      <c r="LGH41" s="1016"/>
      <c r="LGI41" s="1016"/>
      <c r="LGJ41" s="1016"/>
      <c r="LGK41" s="1016"/>
      <c r="LGL41" s="1016"/>
      <c r="LGM41" s="1016"/>
      <c r="LGN41" s="1016"/>
      <c r="LGO41" s="1016"/>
      <c r="LGP41" s="1016"/>
      <c r="LGQ41" s="1016"/>
      <c r="LGR41" s="1016"/>
      <c r="LGS41" s="1016"/>
      <c r="LGT41" s="1016"/>
      <c r="LGU41" s="1016"/>
      <c r="LGV41" s="1016"/>
      <c r="LGW41" s="1016"/>
      <c r="LGX41" s="1016"/>
      <c r="LGY41" s="1016"/>
      <c r="LGZ41" s="1016"/>
      <c r="LHA41" s="1016"/>
      <c r="LHB41" s="1016"/>
      <c r="LHC41" s="1016"/>
      <c r="LHD41" s="1016"/>
      <c r="LHE41" s="1016"/>
      <c r="LHF41" s="1016"/>
      <c r="LHG41" s="1016"/>
      <c r="LHH41" s="1016"/>
      <c r="LHI41" s="1016"/>
      <c r="LHJ41" s="1016"/>
      <c r="LHK41" s="1016"/>
      <c r="LHL41" s="1016"/>
      <c r="LHM41" s="1016"/>
      <c r="LHN41" s="1016"/>
      <c r="LHO41" s="1016"/>
      <c r="LHP41" s="1016"/>
      <c r="LHQ41" s="1016"/>
      <c r="LHR41" s="1016"/>
      <c r="LHS41" s="1016"/>
      <c r="LHT41" s="1016"/>
      <c r="LHU41" s="1016"/>
      <c r="LHV41" s="1016"/>
      <c r="LHW41" s="1016"/>
      <c r="LHX41" s="1016"/>
      <c r="LHY41" s="1016"/>
      <c r="LHZ41" s="1016"/>
      <c r="LIA41" s="1016"/>
      <c r="LIB41" s="1016"/>
      <c r="LIC41" s="1016"/>
      <c r="LID41" s="1016"/>
      <c r="LIE41" s="1016"/>
      <c r="LIF41" s="1016"/>
      <c r="LIG41" s="1016"/>
      <c r="LIH41" s="1016"/>
      <c r="LII41" s="1016"/>
      <c r="LIJ41" s="1016"/>
      <c r="LIK41" s="1016"/>
      <c r="LIL41" s="1016"/>
      <c r="LIM41" s="1016"/>
      <c r="LIN41" s="1016"/>
      <c r="LIO41" s="1016"/>
      <c r="LIP41" s="1016"/>
      <c r="LIQ41" s="1016"/>
      <c r="LIR41" s="1016"/>
      <c r="LIS41" s="1016"/>
      <c r="LIT41" s="1016"/>
      <c r="LIU41" s="1016"/>
      <c r="LIV41" s="1016"/>
      <c r="LIW41" s="1016"/>
      <c r="LIX41" s="1016"/>
      <c r="LIY41" s="1016"/>
      <c r="LIZ41" s="1016"/>
      <c r="LJA41" s="1016"/>
      <c r="LJB41" s="1016"/>
      <c r="LJC41" s="1016"/>
      <c r="LJD41" s="1016"/>
      <c r="LJE41" s="1016"/>
      <c r="LJF41" s="1016"/>
      <c r="LJG41" s="1016"/>
      <c r="LJH41" s="1016"/>
      <c r="LJI41" s="1016"/>
      <c r="LJJ41" s="1016"/>
      <c r="LJK41" s="1016"/>
      <c r="LJL41" s="1016"/>
      <c r="LJM41" s="1016"/>
      <c r="LJN41" s="1016"/>
      <c r="LJO41" s="1016"/>
      <c r="LJP41" s="1016"/>
      <c r="LJQ41" s="1016"/>
      <c r="LJR41" s="1016"/>
      <c r="LJS41" s="1016"/>
      <c r="LJT41" s="1016"/>
      <c r="LJU41" s="1016"/>
      <c r="LJV41" s="1016"/>
      <c r="LJW41" s="1016"/>
      <c r="LJX41" s="1016"/>
      <c r="LJY41" s="1016"/>
      <c r="LJZ41" s="1016"/>
      <c r="LKA41" s="1016"/>
      <c r="LKB41" s="1016"/>
      <c r="LKC41" s="1016"/>
      <c r="LKD41" s="1016"/>
      <c r="LKE41" s="1016"/>
      <c r="LKF41" s="1016"/>
      <c r="LKG41" s="1016"/>
      <c r="LKH41" s="1016"/>
      <c r="LKI41" s="1016"/>
      <c r="LKJ41" s="1016"/>
      <c r="LKK41" s="1016"/>
      <c r="LKL41" s="1016"/>
      <c r="LKM41" s="1016"/>
      <c r="LKN41" s="1016"/>
      <c r="LKO41" s="1016"/>
      <c r="LKP41" s="1016"/>
      <c r="LKQ41" s="1016"/>
      <c r="LKR41" s="1016"/>
      <c r="LKS41" s="1016"/>
      <c r="LKT41" s="1016"/>
      <c r="LKU41" s="1016"/>
      <c r="LKV41" s="1016"/>
      <c r="LKW41" s="1016"/>
      <c r="LKX41" s="1016"/>
      <c r="LKY41" s="1016"/>
      <c r="LKZ41" s="1016"/>
      <c r="LLA41" s="1016"/>
      <c r="LLB41" s="1016"/>
      <c r="LLC41" s="1016"/>
      <c r="LLD41" s="1016"/>
      <c r="LLE41" s="1016"/>
      <c r="LLF41" s="1016"/>
      <c r="LLG41" s="1016"/>
      <c r="LLH41" s="1016"/>
      <c r="LLI41" s="1016"/>
      <c r="LLJ41" s="1016"/>
      <c r="LLK41" s="1016"/>
      <c r="LLL41" s="1016"/>
      <c r="LLM41" s="1016"/>
      <c r="LLN41" s="1016"/>
      <c r="LLO41" s="1016"/>
      <c r="LLP41" s="1016"/>
      <c r="LLQ41" s="1016"/>
      <c r="LLR41" s="1016"/>
      <c r="LLS41" s="1016"/>
      <c r="LLT41" s="1016"/>
      <c r="LLU41" s="1016"/>
      <c r="LLV41" s="1016"/>
      <c r="LLW41" s="1016"/>
      <c r="LLX41" s="1016"/>
      <c r="LLY41" s="1016"/>
      <c r="LLZ41" s="1016"/>
      <c r="LMA41" s="1016"/>
      <c r="LMB41" s="1016"/>
      <c r="LMC41" s="1016"/>
      <c r="LMD41" s="1016"/>
      <c r="LME41" s="1016"/>
      <c r="LMF41" s="1016"/>
      <c r="LMG41" s="1016"/>
      <c r="LMH41" s="1016"/>
      <c r="LMI41" s="1016"/>
      <c r="LMJ41" s="1016"/>
      <c r="LMK41" s="1016"/>
      <c r="LML41" s="1016"/>
      <c r="LMM41" s="1016"/>
      <c r="LMN41" s="1016"/>
      <c r="LMO41" s="1016"/>
      <c r="LMP41" s="1016"/>
      <c r="LMQ41" s="1016"/>
      <c r="LMR41" s="1016"/>
      <c r="LMS41" s="1016"/>
      <c r="LMT41" s="1016"/>
      <c r="LMU41" s="1016"/>
      <c r="LMV41" s="1016"/>
      <c r="LMW41" s="1016"/>
      <c r="LMX41" s="1016"/>
      <c r="LMY41" s="1016"/>
      <c r="LMZ41" s="1016"/>
      <c r="LNA41" s="1016"/>
      <c r="LNB41" s="1016"/>
      <c r="LNC41" s="1016"/>
      <c r="LND41" s="1016"/>
      <c r="LNE41" s="1016"/>
      <c r="LNF41" s="1016"/>
      <c r="LNG41" s="1016"/>
      <c r="LNH41" s="1016"/>
      <c r="LNI41" s="1016"/>
      <c r="LNJ41" s="1016"/>
      <c r="LNK41" s="1016"/>
      <c r="LNL41" s="1016"/>
      <c r="LNM41" s="1016"/>
      <c r="LNN41" s="1016"/>
      <c r="LNO41" s="1016"/>
      <c r="LNP41" s="1016"/>
      <c r="LNQ41" s="1016"/>
      <c r="LNR41" s="1016"/>
      <c r="LNS41" s="1016"/>
      <c r="LNT41" s="1016"/>
      <c r="LNU41" s="1016"/>
      <c r="LNV41" s="1016"/>
      <c r="LNW41" s="1016"/>
      <c r="LNX41" s="1016"/>
      <c r="LNY41" s="1016"/>
      <c r="LNZ41" s="1016"/>
      <c r="LOA41" s="1016"/>
      <c r="LOB41" s="1016"/>
      <c r="LOC41" s="1016"/>
      <c r="LOD41" s="1016"/>
      <c r="LOE41" s="1016"/>
      <c r="LOF41" s="1016"/>
      <c r="LOG41" s="1016"/>
      <c r="LOH41" s="1016"/>
      <c r="LOI41" s="1016"/>
      <c r="LOJ41" s="1016"/>
      <c r="LOK41" s="1016"/>
      <c r="LOL41" s="1016"/>
      <c r="LOM41" s="1016"/>
      <c r="LON41" s="1016"/>
      <c r="LOO41" s="1016"/>
      <c r="LOP41" s="1016"/>
      <c r="LOQ41" s="1016"/>
      <c r="LOR41" s="1016"/>
      <c r="LOS41" s="1016"/>
      <c r="LOT41" s="1016"/>
      <c r="LOU41" s="1016"/>
      <c r="LOV41" s="1016"/>
      <c r="LOW41" s="1016"/>
      <c r="LOX41" s="1016"/>
      <c r="LOY41" s="1016"/>
      <c r="LOZ41" s="1016"/>
      <c r="LPA41" s="1016"/>
      <c r="LPB41" s="1016"/>
      <c r="LPC41" s="1016"/>
      <c r="LPD41" s="1016"/>
      <c r="LPE41" s="1016"/>
      <c r="LPF41" s="1016"/>
      <c r="LPG41" s="1016"/>
      <c r="LPH41" s="1016"/>
      <c r="LPI41" s="1016"/>
      <c r="LPJ41" s="1016"/>
      <c r="LPK41" s="1016"/>
      <c r="LPL41" s="1016"/>
      <c r="LPM41" s="1016"/>
      <c r="LPN41" s="1016"/>
      <c r="LPO41" s="1016"/>
      <c r="LPP41" s="1016"/>
      <c r="LPQ41" s="1016"/>
      <c r="LPR41" s="1016"/>
      <c r="LPS41" s="1016"/>
      <c r="LPT41" s="1016"/>
      <c r="LPU41" s="1016"/>
      <c r="LPV41" s="1016"/>
      <c r="LPW41" s="1016"/>
      <c r="LPX41" s="1016"/>
      <c r="LPY41" s="1016"/>
      <c r="LPZ41" s="1016"/>
      <c r="LQA41" s="1016"/>
      <c r="LQB41" s="1016"/>
      <c r="LQC41" s="1016"/>
      <c r="LQD41" s="1016"/>
      <c r="LQE41" s="1016"/>
      <c r="LQF41" s="1016"/>
      <c r="LQG41" s="1016"/>
      <c r="LQH41" s="1016"/>
      <c r="LQI41" s="1016"/>
      <c r="LQJ41" s="1016"/>
      <c r="LQK41" s="1016"/>
      <c r="LQL41" s="1016"/>
      <c r="LQM41" s="1016"/>
      <c r="LQN41" s="1016"/>
      <c r="LQO41" s="1016"/>
      <c r="LQP41" s="1016"/>
      <c r="LQQ41" s="1016"/>
      <c r="LQR41" s="1016"/>
      <c r="LQS41" s="1016"/>
      <c r="LQT41" s="1016"/>
      <c r="LQU41" s="1016"/>
      <c r="LQV41" s="1016"/>
      <c r="LQW41" s="1016"/>
      <c r="LQX41" s="1016"/>
      <c r="LQY41" s="1016"/>
      <c r="LQZ41" s="1016"/>
      <c r="LRA41" s="1016"/>
      <c r="LRB41" s="1016"/>
      <c r="LRC41" s="1016"/>
      <c r="LRD41" s="1016"/>
      <c r="LRE41" s="1016"/>
      <c r="LRF41" s="1016"/>
      <c r="LRG41" s="1016"/>
      <c r="LRH41" s="1016"/>
      <c r="LRI41" s="1016"/>
      <c r="LRJ41" s="1016"/>
      <c r="LRK41" s="1016"/>
      <c r="LRL41" s="1016"/>
      <c r="LRM41" s="1016"/>
      <c r="LRN41" s="1016"/>
      <c r="LRO41" s="1016"/>
      <c r="LRP41" s="1016"/>
      <c r="LRQ41" s="1016"/>
      <c r="LRR41" s="1016"/>
      <c r="LRS41" s="1016"/>
      <c r="LRT41" s="1016"/>
      <c r="LRU41" s="1016"/>
      <c r="LRV41" s="1016"/>
      <c r="LRW41" s="1016"/>
      <c r="LRX41" s="1016"/>
      <c r="LRY41" s="1016"/>
      <c r="LRZ41" s="1016"/>
      <c r="LSA41" s="1016"/>
      <c r="LSB41" s="1016"/>
      <c r="LSC41" s="1016"/>
      <c r="LSD41" s="1016"/>
      <c r="LSE41" s="1016"/>
      <c r="LSF41" s="1016"/>
      <c r="LSG41" s="1016"/>
      <c r="LSH41" s="1016"/>
      <c r="LSI41" s="1016"/>
      <c r="LSJ41" s="1016"/>
      <c r="LSK41" s="1016"/>
      <c r="LSL41" s="1016"/>
      <c r="LSM41" s="1016"/>
      <c r="LSN41" s="1016"/>
      <c r="LSO41" s="1016"/>
      <c r="LSP41" s="1016"/>
      <c r="LSQ41" s="1016"/>
      <c r="LSR41" s="1016"/>
      <c r="LSS41" s="1016"/>
      <c r="LST41" s="1016"/>
      <c r="LSU41" s="1016"/>
      <c r="LSV41" s="1016"/>
      <c r="LSW41" s="1016"/>
      <c r="LSX41" s="1016"/>
      <c r="LSY41" s="1016"/>
      <c r="LSZ41" s="1016"/>
      <c r="LTA41" s="1016"/>
      <c r="LTB41" s="1016"/>
      <c r="LTC41" s="1016"/>
      <c r="LTD41" s="1016"/>
      <c r="LTE41" s="1016"/>
      <c r="LTF41" s="1016"/>
      <c r="LTG41" s="1016"/>
      <c r="LTH41" s="1016"/>
      <c r="LTI41" s="1016"/>
      <c r="LTJ41" s="1016"/>
      <c r="LTK41" s="1016"/>
      <c r="LTL41" s="1016"/>
      <c r="LTM41" s="1016"/>
      <c r="LTN41" s="1016"/>
      <c r="LTO41" s="1016"/>
      <c r="LTP41" s="1016"/>
      <c r="LTQ41" s="1016"/>
      <c r="LTR41" s="1016"/>
      <c r="LTS41" s="1016"/>
      <c r="LTT41" s="1016"/>
      <c r="LTU41" s="1016"/>
      <c r="LTV41" s="1016"/>
      <c r="LTW41" s="1016"/>
      <c r="LTX41" s="1016"/>
      <c r="LTY41" s="1016"/>
      <c r="LTZ41" s="1016"/>
      <c r="LUA41" s="1016"/>
      <c r="LUB41" s="1016"/>
      <c r="LUC41" s="1016"/>
      <c r="LUD41" s="1016"/>
      <c r="LUE41" s="1016"/>
      <c r="LUF41" s="1016"/>
      <c r="LUG41" s="1016"/>
      <c r="LUH41" s="1016"/>
      <c r="LUI41" s="1016"/>
      <c r="LUJ41" s="1016"/>
      <c r="LUK41" s="1016"/>
      <c r="LUL41" s="1016"/>
      <c r="LUM41" s="1016"/>
      <c r="LUN41" s="1016"/>
      <c r="LUO41" s="1016"/>
      <c r="LUP41" s="1016"/>
      <c r="LUQ41" s="1016"/>
      <c r="LUR41" s="1016"/>
      <c r="LUS41" s="1016"/>
      <c r="LUT41" s="1016"/>
      <c r="LUU41" s="1016"/>
      <c r="LUV41" s="1016"/>
      <c r="LUW41" s="1016"/>
      <c r="LUX41" s="1016"/>
      <c r="LUY41" s="1016"/>
      <c r="LUZ41" s="1016"/>
      <c r="LVA41" s="1016"/>
      <c r="LVB41" s="1016"/>
      <c r="LVC41" s="1016"/>
      <c r="LVD41" s="1016"/>
      <c r="LVE41" s="1016"/>
      <c r="LVF41" s="1016"/>
      <c r="LVG41" s="1016"/>
      <c r="LVH41" s="1016"/>
      <c r="LVI41" s="1016"/>
      <c r="LVJ41" s="1016"/>
      <c r="LVK41" s="1016"/>
      <c r="LVL41" s="1016"/>
      <c r="LVM41" s="1016"/>
      <c r="LVN41" s="1016"/>
      <c r="LVO41" s="1016"/>
      <c r="LVP41" s="1016"/>
      <c r="LVQ41" s="1016"/>
      <c r="LVR41" s="1016"/>
      <c r="LVS41" s="1016"/>
      <c r="LVT41" s="1016"/>
      <c r="LVU41" s="1016"/>
      <c r="LVV41" s="1016"/>
      <c r="LVW41" s="1016"/>
      <c r="LVX41" s="1016"/>
      <c r="LVY41" s="1016"/>
      <c r="LVZ41" s="1016"/>
      <c r="LWA41" s="1016"/>
      <c r="LWB41" s="1016"/>
      <c r="LWC41" s="1016"/>
      <c r="LWD41" s="1016"/>
      <c r="LWE41" s="1016"/>
      <c r="LWF41" s="1016"/>
      <c r="LWG41" s="1016"/>
      <c r="LWH41" s="1016"/>
      <c r="LWI41" s="1016"/>
      <c r="LWJ41" s="1016"/>
      <c r="LWK41" s="1016"/>
      <c r="LWL41" s="1016"/>
      <c r="LWM41" s="1016"/>
      <c r="LWN41" s="1016"/>
      <c r="LWO41" s="1016"/>
      <c r="LWP41" s="1016"/>
      <c r="LWQ41" s="1016"/>
      <c r="LWR41" s="1016"/>
      <c r="LWS41" s="1016"/>
      <c r="LWT41" s="1016"/>
      <c r="LWU41" s="1016"/>
      <c r="LWV41" s="1016"/>
      <c r="LWW41" s="1016"/>
      <c r="LWX41" s="1016"/>
      <c r="LWY41" s="1016"/>
      <c r="LWZ41" s="1016"/>
      <c r="LXA41" s="1016"/>
      <c r="LXB41" s="1016"/>
      <c r="LXC41" s="1016"/>
      <c r="LXD41" s="1016"/>
      <c r="LXE41" s="1016"/>
      <c r="LXF41" s="1016"/>
      <c r="LXG41" s="1016"/>
      <c r="LXH41" s="1016"/>
      <c r="LXI41" s="1016"/>
      <c r="LXJ41" s="1016"/>
      <c r="LXK41" s="1016"/>
      <c r="LXL41" s="1016"/>
      <c r="LXM41" s="1016"/>
      <c r="LXN41" s="1016"/>
      <c r="LXO41" s="1016"/>
      <c r="LXP41" s="1016"/>
      <c r="LXQ41" s="1016"/>
      <c r="LXR41" s="1016"/>
      <c r="LXS41" s="1016"/>
      <c r="LXT41" s="1016"/>
      <c r="LXU41" s="1016"/>
      <c r="LXV41" s="1016"/>
      <c r="LXW41" s="1016"/>
      <c r="LXX41" s="1016"/>
      <c r="LXY41" s="1016"/>
      <c r="LXZ41" s="1016"/>
      <c r="LYA41" s="1016"/>
      <c r="LYB41" s="1016"/>
      <c r="LYC41" s="1016"/>
      <c r="LYD41" s="1016"/>
      <c r="LYE41" s="1016"/>
      <c r="LYF41" s="1016"/>
      <c r="LYG41" s="1016"/>
      <c r="LYH41" s="1016"/>
      <c r="LYI41" s="1016"/>
      <c r="LYJ41" s="1016"/>
      <c r="LYK41" s="1016"/>
      <c r="LYL41" s="1016"/>
      <c r="LYM41" s="1016"/>
      <c r="LYN41" s="1016"/>
      <c r="LYO41" s="1016"/>
      <c r="LYP41" s="1016"/>
      <c r="LYQ41" s="1016"/>
      <c r="LYR41" s="1016"/>
      <c r="LYS41" s="1016"/>
      <c r="LYT41" s="1016"/>
      <c r="LYU41" s="1016"/>
      <c r="LYV41" s="1016"/>
      <c r="LYW41" s="1016"/>
      <c r="LYX41" s="1016"/>
      <c r="LYY41" s="1016"/>
      <c r="LYZ41" s="1016"/>
      <c r="LZA41" s="1016"/>
      <c r="LZB41" s="1016"/>
      <c r="LZC41" s="1016"/>
      <c r="LZD41" s="1016"/>
      <c r="LZE41" s="1016"/>
      <c r="LZF41" s="1016"/>
      <c r="LZG41" s="1016"/>
      <c r="LZH41" s="1016"/>
      <c r="LZI41" s="1016"/>
      <c r="LZJ41" s="1016"/>
      <c r="LZK41" s="1016"/>
      <c r="LZL41" s="1016"/>
      <c r="LZM41" s="1016"/>
      <c r="LZN41" s="1016"/>
      <c r="LZO41" s="1016"/>
      <c r="LZP41" s="1016"/>
      <c r="LZQ41" s="1016"/>
      <c r="LZR41" s="1016"/>
      <c r="LZS41" s="1016"/>
      <c r="LZT41" s="1016"/>
      <c r="LZU41" s="1016"/>
      <c r="LZV41" s="1016"/>
      <c r="LZW41" s="1016"/>
      <c r="LZX41" s="1016"/>
      <c r="LZY41" s="1016"/>
      <c r="LZZ41" s="1016"/>
      <c r="MAA41" s="1016"/>
      <c r="MAB41" s="1016"/>
      <c r="MAC41" s="1016"/>
      <c r="MAD41" s="1016"/>
      <c r="MAE41" s="1016"/>
      <c r="MAF41" s="1016"/>
      <c r="MAG41" s="1016"/>
      <c r="MAH41" s="1016"/>
      <c r="MAI41" s="1016"/>
      <c r="MAJ41" s="1016"/>
      <c r="MAK41" s="1016"/>
      <c r="MAL41" s="1016"/>
      <c r="MAM41" s="1016"/>
      <c r="MAN41" s="1016"/>
      <c r="MAO41" s="1016"/>
      <c r="MAP41" s="1016"/>
      <c r="MAQ41" s="1016"/>
      <c r="MAR41" s="1016"/>
      <c r="MAS41" s="1016"/>
      <c r="MAT41" s="1016"/>
      <c r="MAU41" s="1016"/>
      <c r="MAV41" s="1016"/>
      <c r="MAW41" s="1016"/>
      <c r="MAX41" s="1016"/>
      <c r="MAY41" s="1016"/>
      <c r="MAZ41" s="1016"/>
      <c r="MBA41" s="1016"/>
      <c r="MBB41" s="1016"/>
      <c r="MBC41" s="1016"/>
      <c r="MBD41" s="1016"/>
      <c r="MBE41" s="1016"/>
      <c r="MBF41" s="1016"/>
      <c r="MBG41" s="1016"/>
      <c r="MBH41" s="1016"/>
      <c r="MBI41" s="1016"/>
      <c r="MBJ41" s="1016"/>
      <c r="MBK41" s="1016"/>
      <c r="MBL41" s="1016"/>
      <c r="MBM41" s="1016"/>
      <c r="MBN41" s="1016"/>
      <c r="MBO41" s="1016"/>
      <c r="MBP41" s="1016"/>
      <c r="MBQ41" s="1016"/>
      <c r="MBR41" s="1016"/>
      <c r="MBS41" s="1016"/>
      <c r="MBT41" s="1016"/>
      <c r="MBU41" s="1016"/>
      <c r="MBV41" s="1016"/>
      <c r="MBW41" s="1016"/>
      <c r="MBX41" s="1016"/>
      <c r="MBY41" s="1016"/>
      <c r="MBZ41" s="1016"/>
      <c r="MCA41" s="1016"/>
      <c r="MCB41" s="1016"/>
      <c r="MCC41" s="1016"/>
      <c r="MCD41" s="1016"/>
      <c r="MCE41" s="1016"/>
      <c r="MCF41" s="1016"/>
      <c r="MCG41" s="1016"/>
      <c r="MCH41" s="1016"/>
      <c r="MCI41" s="1016"/>
      <c r="MCJ41" s="1016"/>
      <c r="MCK41" s="1016"/>
      <c r="MCL41" s="1016"/>
      <c r="MCM41" s="1016"/>
      <c r="MCN41" s="1016"/>
      <c r="MCO41" s="1016"/>
      <c r="MCP41" s="1016"/>
      <c r="MCQ41" s="1016"/>
      <c r="MCR41" s="1016"/>
      <c r="MCS41" s="1016"/>
      <c r="MCT41" s="1016"/>
      <c r="MCU41" s="1016"/>
      <c r="MCV41" s="1016"/>
      <c r="MCW41" s="1016"/>
      <c r="MCX41" s="1016"/>
      <c r="MCY41" s="1016"/>
      <c r="MCZ41" s="1016"/>
      <c r="MDA41" s="1016"/>
      <c r="MDB41" s="1016"/>
      <c r="MDC41" s="1016"/>
      <c r="MDD41" s="1016"/>
      <c r="MDE41" s="1016"/>
      <c r="MDF41" s="1016"/>
      <c r="MDG41" s="1016"/>
      <c r="MDH41" s="1016"/>
      <c r="MDI41" s="1016"/>
      <c r="MDJ41" s="1016"/>
      <c r="MDK41" s="1016"/>
      <c r="MDL41" s="1016"/>
      <c r="MDM41" s="1016"/>
      <c r="MDN41" s="1016"/>
      <c r="MDO41" s="1016"/>
      <c r="MDP41" s="1016"/>
      <c r="MDQ41" s="1016"/>
      <c r="MDR41" s="1016"/>
      <c r="MDS41" s="1016"/>
      <c r="MDT41" s="1016"/>
      <c r="MDU41" s="1016"/>
      <c r="MDV41" s="1016"/>
      <c r="MDW41" s="1016"/>
      <c r="MDX41" s="1016"/>
      <c r="MDY41" s="1016"/>
      <c r="MDZ41" s="1016"/>
      <c r="MEA41" s="1016"/>
      <c r="MEB41" s="1016"/>
      <c r="MEC41" s="1016"/>
      <c r="MED41" s="1016"/>
      <c r="MEE41" s="1016"/>
      <c r="MEF41" s="1016"/>
      <c r="MEG41" s="1016"/>
      <c r="MEH41" s="1016"/>
      <c r="MEI41" s="1016"/>
      <c r="MEJ41" s="1016"/>
      <c r="MEK41" s="1016"/>
      <c r="MEL41" s="1016"/>
      <c r="MEM41" s="1016"/>
      <c r="MEN41" s="1016"/>
      <c r="MEO41" s="1016"/>
      <c r="MEP41" s="1016"/>
      <c r="MEQ41" s="1016"/>
      <c r="MER41" s="1016"/>
      <c r="MES41" s="1016"/>
      <c r="MET41" s="1016"/>
      <c r="MEU41" s="1016"/>
      <c r="MEV41" s="1016"/>
      <c r="MEW41" s="1016"/>
      <c r="MEX41" s="1016"/>
      <c r="MEY41" s="1016"/>
      <c r="MEZ41" s="1016"/>
      <c r="MFA41" s="1016"/>
      <c r="MFB41" s="1016"/>
      <c r="MFC41" s="1016"/>
      <c r="MFD41" s="1016"/>
      <c r="MFE41" s="1016"/>
      <c r="MFF41" s="1016"/>
      <c r="MFG41" s="1016"/>
      <c r="MFH41" s="1016"/>
      <c r="MFI41" s="1016"/>
      <c r="MFJ41" s="1016"/>
      <c r="MFK41" s="1016"/>
      <c r="MFL41" s="1016"/>
      <c r="MFM41" s="1016"/>
      <c r="MFN41" s="1016"/>
      <c r="MFO41" s="1016"/>
      <c r="MFP41" s="1016"/>
      <c r="MFQ41" s="1016"/>
      <c r="MFR41" s="1016"/>
      <c r="MFS41" s="1016"/>
      <c r="MFT41" s="1016"/>
      <c r="MFU41" s="1016"/>
      <c r="MFV41" s="1016"/>
      <c r="MFW41" s="1016"/>
      <c r="MFX41" s="1016"/>
      <c r="MFY41" s="1016"/>
      <c r="MFZ41" s="1016"/>
      <c r="MGA41" s="1016"/>
      <c r="MGB41" s="1016"/>
      <c r="MGC41" s="1016"/>
      <c r="MGD41" s="1016"/>
      <c r="MGE41" s="1016"/>
      <c r="MGF41" s="1016"/>
      <c r="MGG41" s="1016"/>
      <c r="MGH41" s="1016"/>
      <c r="MGI41" s="1016"/>
      <c r="MGJ41" s="1016"/>
      <c r="MGK41" s="1016"/>
      <c r="MGL41" s="1016"/>
      <c r="MGM41" s="1016"/>
      <c r="MGN41" s="1016"/>
      <c r="MGO41" s="1016"/>
      <c r="MGP41" s="1016"/>
      <c r="MGQ41" s="1016"/>
      <c r="MGR41" s="1016"/>
      <c r="MGS41" s="1016"/>
      <c r="MGT41" s="1016"/>
      <c r="MGU41" s="1016"/>
      <c r="MGV41" s="1016"/>
      <c r="MGW41" s="1016"/>
      <c r="MGX41" s="1016"/>
      <c r="MGY41" s="1016"/>
      <c r="MGZ41" s="1016"/>
      <c r="MHA41" s="1016"/>
      <c r="MHB41" s="1016"/>
      <c r="MHC41" s="1016"/>
      <c r="MHD41" s="1016"/>
      <c r="MHE41" s="1016"/>
      <c r="MHF41" s="1016"/>
      <c r="MHG41" s="1016"/>
      <c r="MHH41" s="1016"/>
      <c r="MHI41" s="1016"/>
      <c r="MHJ41" s="1016"/>
      <c r="MHK41" s="1016"/>
      <c r="MHL41" s="1016"/>
      <c r="MHM41" s="1016"/>
      <c r="MHN41" s="1016"/>
      <c r="MHO41" s="1016"/>
      <c r="MHP41" s="1016"/>
      <c r="MHQ41" s="1016"/>
      <c r="MHR41" s="1016"/>
      <c r="MHS41" s="1016"/>
      <c r="MHT41" s="1016"/>
      <c r="MHU41" s="1016"/>
      <c r="MHV41" s="1016"/>
      <c r="MHW41" s="1016"/>
      <c r="MHX41" s="1016"/>
      <c r="MHY41" s="1016"/>
      <c r="MHZ41" s="1016"/>
      <c r="MIA41" s="1016"/>
      <c r="MIB41" s="1016"/>
      <c r="MIC41" s="1016"/>
      <c r="MID41" s="1016"/>
      <c r="MIE41" s="1016"/>
      <c r="MIF41" s="1016"/>
      <c r="MIG41" s="1016"/>
      <c r="MIH41" s="1016"/>
      <c r="MII41" s="1016"/>
      <c r="MIJ41" s="1016"/>
      <c r="MIK41" s="1016"/>
      <c r="MIL41" s="1016"/>
      <c r="MIM41" s="1016"/>
      <c r="MIN41" s="1016"/>
      <c r="MIO41" s="1016"/>
      <c r="MIP41" s="1016"/>
      <c r="MIQ41" s="1016"/>
      <c r="MIR41" s="1016"/>
      <c r="MIS41" s="1016"/>
      <c r="MIT41" s="1016"/>
      <c r="MIU41" s="1016"/>
      <c r="MIV41" s="1016"/>
      <c r="MIW41" s="1016"/>
      <c r="MIX41" s="1016"/>
      <c r="MIY41" s="1016"/>
      <c r="MIZ41" s="1016"/>
      <c r="MJA41" s="1016"/>
      <c r="MJB41" s="1016"/>
      <c r="MJC41" s="1016"/>
      <c r="MJD41" s="1016"/>
      <c r="MJE41" s="1016"/>
      <c r="MJF41" s="1016"/>
      <c r="MJG41" s="1016"/>
      <c r="MJH41" s="1016"/>
      <c r="MJI41" s="1016"/>
      <c r="MJJ41" s="1016"/>
      <c r="MJK41" s="1016"/>
      <c r="MJL41" s="1016"/>
      <c r="MJM41" s="1016"/>
      <c r="MJN41" s="1016"/>
      <c r="MJO41" s="1016"/>
      <c r="MJP41" s="1016"/>
      <c r="MJQ41" s="1016"/>
      <c r="MJR41" s="1016"/>
      <c r="MJS41" s="1016"/>
      <c r="MJT41" s="1016"/>
      <c r="MJU41" s="1016"/>
      <c r="MJV41" s="1016"/>
      <c r="MJW41" s="1016"/>
      <c r="MJX41" s="1016"/>
      <c r="MJY41" s="1016"/>
      <c r="MJZ41" s="1016"/>
      <c r="MKA41" s="1016"/>
      <c r="MKB41" s="1016"/>
      <c r="MKC41" s="1016"/>
      <c r="MKD41" s="1016"/>
      <c r="MKE41" s="1016"/>
      <c r="MKF41" s="1016"/>
      <c r="MKG41" s="1016"/>
      <c r="MKH41" s="1016"/>
      <c r="MKI41" s="1016"/>
      <c r="MKJ41" s="1016"/>
      <c r="MKK41" s="1016"/>
      <c r="MKL41" s="1016"/>
      <c r="MKM41" s="1016"/>
      <c r="MKN41" s="1016"/>
      <c r="MKO41" s="1016"/>
      <c r="MKP41" s="1016"/>
      <c r="MKQ41" s="1016"/>
      <c r="MKR41" s="1016"/>
      <c r="MKS41" s="1016"/>
      <c r="MKT41" s="1016"/>
      <c r="MKU41" s="1016"/>
      <c r="MKV41" s="1016"/>
      <c r="MKW41" s="1016"/>
      <c r="MKX41" s="1016"/>
      <c r="MKY41" s="1016"/>
      <c r="MKZ41" s="1016"/>
      <c r="MLA41" s="1016"/>
      <c r="MLB41" s="1016"/>
      <c r="MLC41" s="1016"/>
      <c r="MLD41" s="1016"/>
      <c r="MLE41" s="1016"/>
      <c r="MLF41" s="1016"/>
      <c r="MLG41" s="1016"/>
      <c r="MLH41" s="1016"/>
      <c r="MLI41" s="1016"/>
      <c r="MLJ41" s="1016"/>
      <c r="MLK41" s="1016"/>
      <c r="MLL41" s="1016"/>
      <c r="MLM41" s="1016"/>
      <c r="MLN41" s="1016"/>
      <c r="MLO41" s="1016"/>
      <c r="MLP41" s="1016"/>
      <c r="MLQ41" s="1016"/>
      <c r="MLR41" s="1016"/>
      <c r="MLS41" s="1016"/>
      <c r="MLT41" s="1016"/>
      <c r="MLU41" s="1016"/>
      <c r="MLV41" s="1016"/>
      <c r="MLW41" s="1016"/>
      <c r="MLX41" s="1016"/>
      <c r="MLY41" s="1016"/>
      <c r="MLZ41" s="1016"/>
      <c r="MMA41" s="1016"/>
      <c r="MMB41" s="1016"/>
      <c r="MMC41" s="1016"/>
      <c r="MMD41" s="1016"/>
      <c r="MME41" s="1016"/>
      <c r="MMF41" s="1016"/>
      <c r="MMG41" s="1016"/>
      <c r="MMH41" s="1016"/>
      <c r="MMI41" s="1016"/>
      <c r="MMJ41" s="1016"/>
      <c r="MMK41" s="1016"/>
      <c r="MML41" s="1016"/>
      <c r="MMM41" s="1016"/>
      <c r="MMN41" s="1016"/>
      <c r="MMO41" s="1016"/>
      <c r="MMP41" s="1016"/>
      <c r="MMQ41" s="1016"/>
      <c r="MMR41" s="1016"/>
      <c r="MMS41" s="1016"/>
      <c r="MMT41" s="1016"/>
      <c r="MMU41" s="1016"/>
      <c r="MMV41" s="1016"/>
      <c r="MMW41" s="1016"/>
      <c r="MMX41" s="1016"/>
      <c r="MMY41" s="1016"/>
      <c r="MMZ41" s="1016"/>
      <c r="MNA41" s="1016"/>
      <c r="MNB41" s="1016"/>
      <c r="MNC41" s="1016"/>
      <c r="MND41" s="1016"/>
      <c r="MNE41" s="1016"/>
      <c r="MNF41" s="1016"/>
      <c r="MNG41" s="1016"/>
      <c r="MNH41" s="1016"/>
      <c r="MNI41" s="1016"/>
      <c r="MNJ41" s="1016"/>
      <c r="MNK41" s="1016"/>
      <c r="MNL41" s="1016"/>
      <c r="MNM41" s="1016"/>
      <c r="MNN41" s="1016"/>
      <c r="MNO41" s="1016"/>
      <c r="MNP41" s="1016"/>
      <c r="MNQ41" s="1016"/>
      <c r="MNR41" s="1016"/>
      <c r="MNS41" s="1016"/>
      <c r="MNT41" s="1016"/>
      <c r="MNU41" s="1016"/>
      <c r="MNV41" s="1016"/>
      <c r="MNW41" s="1016"/>
      <c r="MNX41" s="1016"/>
      <c r="MNY41" s="1016"/>
      <c r="MNZ41" s="1016"/>
      <c r="MOA41" s="1016"/>
      <c r="MOB41" s="1016"/>
      <c r="MOC41" s="1016"/>
      <c r="MOD41" s="1016"/>
      <c r="MOE41" s="1016"/>
      <c r="MOF41" s="1016"/>
      <c r="MOG41" s="1016"/>
      <c r="MOH41" s="1016"/>
      <c r="MOI41" s="1016"/>
      <c r="MOJ41" s="1016"/>
      <c r="MOK41" s="1016"/>
      <c r="MOL41" s="1016"/>
      <c r="MOM41" s="1016"/>
      <c r="MON41" s="1016"/>
      <c r="MOO41" s="1016"/>
      <c r="MOP41" s="1016"/>
      <c r="MOQ41" s="1016"/>
      <c r="MOR41" s="1016"/>
      <c r="MOS41" s="1016"/>
      <c r="MOT41" s="1016"/>
      <c r="MOU41" s="1016"/>
      <c r="MOV41" s="1016"/>
      <c r="MOW41" s="1016"/>
      <c r="MOX41" s="1016"/>
      <c r="MOY41" s="1016"/>
      <c r="MOZ41" s="1016"/>
      <c r="MPA41" s="1016"/>
      <c r="MPB41" s="1016"/>
      <c r="MPC41" s="1016"/>
      <c r="MPD41" s="1016"/>
      <c r="MPE41" s="1016"/>
      <c r="MPF41" s="1016"/>
      <c r="MPG41" s="1016"/>
      <c r="MPH41" s="1016"/>
      <c r="MPI41" s="1016"/>
      <c r="MPJ41" s="1016"/>
      <c r="MPK41" s="1016"/>
      <c r="MPL41" s="1016"/>
      <c r="MPM41" s="1016"/>
      <c r="MPN41" s="1016"/>
      <c r="MPO41" s="1016"/>
      <c r="MPP41" s="1016"/>
      <c r="MPQ41" s="1016"/>
      <c r="MPR41" s="1016"/>
      <c r="MPS41" s="1016"/>
      <c r="MPT41" s="1016"/>
      <c r="MPU41" s="1016"/>
      <c r="MPV41" s="1016"/>
      <c r="MPW41" s="1016"/>
      <c r="MPX41" s="1016"/>
      <c r="MPY41" s="1016"/>
      <c r="MPZ41" s="1016"/>
      <c r="MQA41" s="1016"/>
      <c r="MQB41" s="1016"/>
      <c r="MQC41" s="1016"/>
      <c r="MQD41" s="1016"/>
      <c r="MQE41" s="1016"/>
      <c r="MQF41" s="1016"/>
      <c r="MQG41" s="1016"/>
      <c r="MQH41" s="1016"/>
      <c r="MQI41" s="1016"/>
      <c r="MQJ41" s="1016"/>
      <c r="MQK41" s="1016"/>
      <c r="MQL41" s="1016"/>
      <c r="MQM41" s="1016"/>
      <c r="MQN41" s="1016"/>
      <c r="MQO41" s="1016"/>
      <c r="MQP41" s="1016"/>
      <c r="MQQ41" s="1016"/>
      <c r="MQR41" s="1016"/>
      <c r="MQS41" s="1016"/>
      <c r="MQT41" s="1016"/>
      <c r="MQU41" s="1016"/>
      <c r="MQV41" s="1016"/>
      <c r="MQW41" s="1016"/>
      <c r="MQX41" s="1016"/>
      <c r="MQY41" s="1016"/>
      <c r="MQZ41" s="1016"/>
      <c r="MRA41" s="1016"/>
      <c r="MRB41" s="1016"/>
      <c r="MRC41" s="1016"/>
      <c r="MRD41" s="1016"/>
      <c r="MRE41" s="1016"/>
      <c r="MRF41" s="1016"/>
      <c r="MRG41" s="1016"/>
      <c r="MRH41" s="1016"/>
      <c r="MRI41" s="1016"/>
      <c r="MRJ41" s="1016"/>
      <c r="MRK41" s="1016"/>
      <c r="MRL41" s="1016"/>
      <c r="MRM41" s="1016"/>
      <c r="MRN41" s="1016"/>
      <c r="MRO41" s="1016"/>
      <c r="MRP41" s="1016"/>
      <c r="MRQ41" s="1016"/>
      <c r="MRR41" s="1016"/>
      <c r="MRS41" s="1016"/>
      <c r="MRT41" s="1016"/>
      <c r="MRU41" s="1016"/>
      <c r="MRV41" s="1016"/>
      <c r="MRW41" s="1016"/>
      <c r="MRX41" s="1016"/>
      <c r="MRY41" s="1016"/>
      <c r="MRZ41" s="1016"/>
      <c r="MSA41" s="1016"/>
      <c r="MSB41" s="1016"/>
      <c r="MSC41" s="1016"/>
      <c r="MSD41" s="1016"/>
      <c r="MSE41" s="1016"/>
      <c r="MSF41" s="1016"/>
      <c r="MSG41" s="1016"/>
      <c r="MSH41" s="1016"/>
      <c r="MSI41" s="1016"/>
      <c r="MSJ41" s="1016"/>
      <c r="MSK41" s="1016"/>
      <c r="MSL41" s="1016"/>
      <c r="MSM41" s="1016"/>
      <c r="MSN41" s="1016"/>
      <c r="MSO41" s="1016"/>
      <c r="MSP41" s="1016"/>
      <c r="MSQ41" s="1016"/>
      <c r="MSR41" s="1016"/>
      <c r="MSS41" s="1016"/>
      <c r="MST41" s="1016"/>
      <c r="MSU41" s="1016"/>
      <c r="MSV41" s="1016"/>
      <c r="MSW41" s="1016"/>
      <c r="MSX41" s="1016"/>
      <c r="MSY41" s="1016"/>
      <c r="MSZ41" s="1016"/>
      <c r="MTA41" s="1016"/>
      <c r="MTB41" s="1016"/>
      <c r="MTC41" s="1016"/>
      <c r="MTD41" s="1016"/>
      <c r="MTE41" s="1016"/>
      <c r="MTF41" s="1016"/>
      <c r="MTG41" s="1016"/>
      <c r="MTH41" s="1016"/>
      <c r="MTI41" s="1016"/>
      <c r="MTJ41" s="1016"/>
      <c r="MTK41" s="1016"/>
      <c r="MTL41" s="1016"/>
      <c r="MTM41" s="1016"/>
      <c r="MTN41" s="1016"/>
      <c r="MTO41" s="1016"/>
      <c r="MTP41" s="1016"/>
      <c r="MTQ41" s="1016"/>
      <c r="MTR41" s="1016"/>
      <c r="MTS41" s="1016"/>
      <c r="MTT41" s="1016"/>
      <c r="MTU41" s="1016"/>
      <c r="MTV41" s="1016"/>
      <c r="MTW41" s="1016"/>
      <c r="MTX41" s="1016"/>
      <c r="MTY41" s="1016"/>
      <c r="MTZ41" s="1016"/>
      <c r="MUA41" s="1016"/>
      <c r="MUB41" s="1016"/>
      <c r="MUC41" s="1016"/>
      <c r="MUD41" s="1016"/>
      <c r="MUE41" s="1016"/>
      <c r="MUF41" s="1016"/>
      <c r="MUG41" s="1016"/>
      <c r="MUH41" s="1016"/>
      <c r="MUI41" s="1016"/>
      <c r="MUJ41" s="1016"/>
      <c r="MUK41" s="1016"/>
      <c r="MUL41" s="1016"/>
      <c r="MUM41" s="1016"/>
      <c r="MUN41" s="1016"/>
      <c r="MUO41" s="1016"/>
      <c r="MUP41" s="1016"/>
      <c r="MUQ41" s="1016"/>
      <c r="MUR41" s="1016"/>
      <c r="MUS41" s="1016"/>
      <c r="MUT41" s="1016"/>
      <c r="MUU41" s="1016"/>
      <c r="MUV41" s="1016"/>
      <c r="MUW41" s="1016"/>
      <c r="MUX41" s="1016"/>
      <c r="MUY41" s="1016"/>
      <c r="MUZ41" s="1016"/>
      <c r="MVA41" s="1016"/>
      <c r="MVB41" s="1016"/>
      <c r="MVC41" s="1016"/>
      <c r="MVD41" s="1016"/>
      <c r="MVE41" s="1016"/>
      <c r="MVF41" s="1016"/>
      <c r="MVG41" s="1016"/>
      <c r="MVH41" s="1016"/>
      <c r="MVI41" s="1016"/>
      <c r="MVJ41" s="1016"/>
      <c r="MVK41" s="1016"/>
      <c r="MVL41" s="1016"/>
      <c r="MVM41" s="1016"/>
      <c r="MVN41" s="1016"/>
      <c r="MVO41" s="1016"/>
      <c r="MVP41" s="1016"/>
      <c r="MVQ41" s="1016"/>
      <c r="MVR41" s="1016"/>
      <c r="MVS41" s="1016"/>
      <c r="MVT41" s="1016"/>
      <c r="MVU41" s="1016"/>
      <c r="MVV41" s="1016"/>
      <c r="MVW41" s="1016"/>
      <c r="MVX41" s="1016"/>
      <c r="MVY41" s="1016"/>
      <c r="MVZ41" s="1016"/>
      <c r="MWA41" s="1016"/>
      <c r="MWB41" s="1016"/>
      <c r="MWC41" s="1016"/>
      <c r="MWD41" s="1016"/>
      <c r="MWE41" s="1016"/>
      <c r="MWF41" s="1016"/>
      <c r="MWG41" s="1016"/>
      <c r="MWH41" s="1016"/>
      <c r="MWI41" s="1016"/>
      <c r="MWJ41" s="1016"/>
      <c r="MWK41" s="1016"/>
      <c r="MWL41" s="1016"/>
      <c r="MWM41" s="1016"/>
      <c r="MWN41" s="1016"/>
      <c r="MWO41" s="1016"/>
      <c r="MWP41" s="1016"/>
      <c r="MWQ41" s="1016"/>
      <c r="MWR41" s="1016"/>
      <c r="MWS41" s="1016"/>
      <c r="MWT41" s="1016"/>
      <c r="MWU41" s="1016"/>
      <c r="MWV41" s="1016"/>
      <c r="MWW41" s="1016"/>
      <c r="MWX41" s="1016"/>
      <c r="MWY41" s="1016"/>
      <c r="MWZ41" s="1016"/>
      <c r="MXA41" s="1016"/>
      <c r="MXB41" s="1016"/>
      <c r="MXC41" s="1016"/>
      <c r="MXD41" s="1016"/>
      <c r="MXE41" s="1016"/>
      <c r="MXF41" s="1016"/>
      <c r="MXG41" s="1016"/>
      <c r="MXH41" s="1016"/>
      <c r="MXI41" s="1016"/>
      <c r="MXJ41" s="1016"/>
      <c r="MXK41" s="1016"/>
      <c r="MXL41" s="1016"/>
      <c r="MXM41" s="1016"/>
      <c r="MXN41" s="1016"/>
      <c r="MXO41" s="1016"/>
      <c r="MXP41" s="1016"/>
      <c r="MXQ41" s="1016"/>
      <c r="MXR41" s="1016"/>
      <c r="MXS41" s="1016"/>
      <c r="MXT41" s="1016"/>
      <c r="MXU41" s="1016"/>
      <c r="MXV41" s="1016"/>
      <c r="MXW41" s="1016"/>
      <c r="MXX41" s="1016"/>
      <c r="MXY41" s="1016"/>
      <c r="MXZ41" s="1016"/>
      <c r="MYA41" s="1016"/>
      <c r="MYB41" s="1016"/>
      <c r="MYC41" s="1016"/>
      <c r="MYD41" s="1016"/>
      <c r="MYE41" s="1016"/>
      <c r="MYF41" s="1016"/>
      <c r="MYG41" s="1016"/>
      <c r="MYH41" s="1016"/>
      <c r="MYI41" s="1016"/>
      <c r="MYJ41" s="1016"/>
      <c r="MYK41" s="1016"/>
      <c r="MYL41" s="1016"/>
      <c r="MYM41" s="1016"/>
      <c r="MYN41" s="1016"/>
      <c r="MYO41" s="1016"/>
      <c r="MYP41" s="1016"/>
      <c r="MYQ41" s="1016"/>
      <c r="MYR41" s="1016"/>
      <c r="MYS41" s="1016"/>
      <c r="MYT41" s="1016"/>
      <c r="MYU41" s="1016"/>
      <c r="MYV41" s="1016"/>
      <c r="MYW41" s="1016"/>
      <c r="MYX41" s="1016"/>
      <c r="MYY41" s="1016"/>
      <c r="MYZ41" s="1016"/>
      <c r="MZA41" s="1016"/>
      <c r="MZB41" s="1016"/>
      <c r="MZC41" s="1016"/>
      <c r="MZD41" s="1016"/>
      <c r="MZE41" s="1016"/>
      <c r="MZF41" s="1016"/>
      <c r="MZG41" s="1016"/>
      <c r="MZH41" s="1016"/>
      <c r="MZI41" s="1016"/>
      <c r="MZJ41" s="1016"/>
      <c r="MZK41" s="1016"/>
      <c r="MZL41" s="1016"/>
      <c r="MZM41" s="1016"/>
      <c r="MZN41" s="1016"/>
      <c r="MZO41" s="1016"/>
      <c r="MZP41" s="1016"/>
      <c r="MZQ41" s="1016"/>
      <c r="MZR41" s="1016"/>
      <c r="MZS41" s="1016"/>
      <c r="MZT41" s="1016"/>
      <c r="MZU41" s="1016"/>
      <c r="MZV41" s="1016"/>
      <c r="MZW41" s="1016"/>
      <c r="MZX41" s="1016"/>
      <c r="MZY41" s="1016"/>
      <c r="MZZ41" s="1016"/>
      <c r="NAA41" s="1016"/>
      <c r="NAB41" s="1016"/>
      <c r="NAC41" s="1016"/>
      <c r="NAD41" s="1016"/>
      <c r="NAE41" s="1016"/>
      <c r="NAF41" s="1016"/>
      <c r="NAG41" s="1016"/>
      <c r="NAH41" s="1016"/>
      <c r="NAI41" s="1016"/>
      <c r="NAJ41" s="1016"/>
      <c r="NAK41" s="1016"/>
      <c r="NAL41" s="1016"/>
      <c r="NAM41" s="1016"/>
      <c r="NAN41" s="1016"/>
      <c r="NAO41" s="1016"/>
      <c r="NAP41" s="1016"/>
      <c r="NAQ41" s="1016"/>
      <c r="NAR41" s="1016"/>
      <c r="NAS41" s="1016"/>
      <c r="NAT41" s="1016"/>
      <c r="NAU41" s="1016"/>
      <c r="NAV41" s="1016"/>
      <c r="NAW41" s="1016"/>
      <c r="NAX41" s="1016"/>
      <c r="NAY41" s="1016"/>
      <c r="NAZ41" s="1016"/>
      <c r="NBA41" s="1016"/>
      <c r="NBB41" s="1016"/>
      <c r="NBC41" s="1016"/>
      <c r="NBD41" s="1016"/>
      <c r="NBE41" s="1016"/>
      <c r="NBF41" s="1016"/>
      <c r="NBG41" s="1016"/>
      <c r="NBH41" s="1016"/>
      <c r="NBI41" s="1016"/>
      <c r="NBJ41" s="1016"/>
      <c r="NBK41" s="1016"/>
      <c r="NBL41" s="1016"/>
      <c r="NBM41" s="1016"/>
      <c r="NBN41" s="1016"/>
      <c r="NBO41" s="1016"/>
      <c r="NBP41" s="1016"/>
      <c r="NBQ41" s="1016"/>
      <c r="NBR41" s="1016"/>
      <c r="NBS41" s="1016"/>
      <c r="NBT41" s="1016"/>
      <c r="NBU41" s="1016"/>
      <c r="NBV41" s="1016"/>
      <c r="NBW41" s="1016"/>
      <c r="NBX41" s="1016"/>
      <c r="NBY41" s="1016"/>
      <c r="NBZ41" s="1016"/>
      <c r="NCA41" s="1016"/>
      <c r="NCB41" s="1016"/>
      <c r="NCC41" s="1016"/>
      <c r="NCD41" s="1016"/>
      <c r="NCE41" s="1016"/>
      <c r="NCF41" s="1016"/>
      <c r="NCG41" s="1016"/>
      <c r="NCH41" s="1016"/>
      <c r="NCI41" s="1016"/>
      <c r="NCJ41" s="1016"/>
      <c r="NCK41" s="1016"/>
      <c r="NCL41" s="1016"/>
      <c r="NCM41" s="1016"/>
      <c r="NCN41" s="1016"/>
      <c r="NCO41" s="1016"/>
      <c r="NCP41" s="1016"/>
      <c r="NCQ41" s="1016"/>
      <c r="NCR41" s="1016"/>
      <c r="NCS41" s="1016"/>
      <c r="NCT41" s="1016"/>
      <c r="NCU41" s="1016"/>
      <c r="NCV41" s="1016"/>
      <c r="NCW41" s="1016"/>
      <c r="NCX41" s="1016"/>
      <c r="NCY41" s="1016"/>
      <c r="NCZ41" s="1016"/>
      <c r="NDA41" s="1016"/>
      <c r="NDB41" s="1016"/>
      <c r="NDC41" s="1016"/>
      <c r="NDD41" s="1016"/>
      <c r="NDE41" s="1016"/>
      <c r="NDF41" s="1016"/>
      <c r="NDG41" s="1016"/>
      <c r="NDH41" s="1016"/>
      <c r="NDI41" s="1016"/>
      <c r="NDJ41" s="1016"/>
      <c r="NDK41" s="1016"/>
      <c r="NDL41" s="1016"/>
      <c r="NDM41" s="1016"/>
      <c r="NDN41" s="1016"/>
      <c r="NDO41" s="1016"/>
      <c r="NDP41" s="1016"/>
      <c r="NDQ41" s="1016"/>
      <c r="NDR41" s="1016"/>
      <c r="NDS41" s="1016"/>
      <c r="NDT41" s="1016"/>
      <c r="NDU41" s="1016"/>
      <c r="NDV41" s="1016"/>
      <c r="NDW41" s="1016"/>
      <c r="NDX41" s="1016"/>
      <c r="NDY41" s="1016"/>
      <c r="NDZ41" s="1016"/>
      <c r="NEA41" s="1016"/>
      <c r="NEB41" s="1016"/>
      <c r="NEC41" s="1016"/>
      <c r="NED41" s="1016"/>
      <c r="NEE41" s="1016"/>
      <c r="NEF41" s="1016"/>
      <c r="NEG41" s="1016"/>
      <c r="NEH41" s="1016"/>
      <c r="NEI41" s="1016"/>
      <c r="NEJ41" s="1016"/>
      <c r="NEK41" s="1016"/>
      <c r="NEL41" s="1016"/>
      <c r="NEM41" s="1016"/>
      <c r="NEN41" s="1016"/>
      <c r="NEO41" s="1016"/>
      <c r="NEP41" s="1016"/>
      <c r="NEQ41" s="1016"/>
      <c r="NER41" s="1016"/>
      <c r="NES41" s="1016"/>
      <c r="NET41" s="1016"/>
      <c r="NEU41" s="1016"/>
      <c r="NEV41" s="1016"/>
      <c r="NEW41" s="1016"/>
      <c r="NEX41" s="1016"/>
      <c r="NEY41" s="1016"/>
      <c r="NEZ41" s="1016"/>
      <c r="NFA41" s="1016"/>
      <c r="NFB41" s="1016"/>
      <c r="NFC41" s="1016"/>
      <c r="NFD41" s="1016"/>
      <c r="NFE41" s="1016"/>
      <c r="NFF41" s="1016"/>
      <c r="NFG41" s="1016"/>
      <c r="NFH41" s="1016"/>
      <c r="NFI41" s="1016"/>
      <c r="NFJ41" s="1016"/>
      <c r="NFK41" s="1016"/>
      <c r="NFL41" s="1016"/>
      <c r="NFM41" s="1016"/>
      <c r="NFN41" s="1016"/>
      <c r="NFO41" s="1016"/>
      <c r="NFP41" s="1016"/>
      <c r="NFQ41" s="1016"/>
      <c r="NFR41" s="1016"/>
      <c r="NFS41" s="1016"/>
      <c r="NFT41" s="1016"/>
      <c r="NFU41" s="1016"/>
      <c r="NFV41" s="1016"/>
      <c r="NFW41" s="1016"/>
      <c r="NFX41" s="1016"/>
      <c r="NFY41" s="1016"/>
      <c r="NFZ41" s="1016"/>
      <c r="NGA41" s="1016"/>
      <c r="NGB41" s="1016"/>
      <c r="NGC41" s="1016"/>
      <c r="NGD41" s="1016"/>
      <c r="NGE41" s="1016"/>
      <c r="NGF41" s="1016"/>
      <c r="NGG41" s="1016"/>
      <c r="NGH41" s="1016"/>
      <c r="NGI41" s="1016"/>
      <c r="NGJ41" s="1016"/>
      <c r="NGK41" s="1016"/>
      <c r="NGL41" s="1016"/>
      <c r="NGM41" s="1016"/>
      <c r="NGN41" s="1016"/>
      <c r="NGO41" s="1016"/>
      <c r="NGP41" s="1016"/>
      <c r="NGQ41" s="1016"/>
      <c r="NGR41" s="1016"/>
      <c r="NGS41" s="1016"/>
      <c r="NGT41" s="1016"/>
      <c r="NGU41" s="1016"/>
      <c r="NGV41" s="1016"/>
      <c r="NGW41" s="1016"/>
      <c r="NGX41" s="1016"/>
      <c r="NGY41" s="1016"/>
      <c r="NGZ41" s="1016"/>
      <c r="NHA41" s="1016"/>
      <c r="NHB41" s="1016"/>
      <c r="NHC41" s="1016"/>
      <c r="NHD41" s="1016"/>
      <c r="NHE41" s="1016"/>
      <c r="NHF41" s="1016"/>
      <c r="NHG41" s="1016"/>
      <c r="NHH41" s="1016"/>
      <c r="NHI41" s="1016"/>
      <c r="NHJ41" s="1016"/>
      <c r="NHK41" s="1016"/>
      <c r="NHL41" s="1016"/>
      <c r="NHM41" s="1016"/>
      <c r="NHN41" s="1016"/>
      <c r="NHO41" s="1016"/>
      <c r="NHP41" s="1016"/>
      <c r="NHQ41" s="1016"/>
      <c r="NHR41" s="1016"/>
      <c r="NHS41" s="1016"/>
      <c r="NHT41" s="1016"/>
      <c r="NHU41" s="1016"/>
      <c r="NHV41" s="1016"/>
      <c r="NHW41" s="1016"/>
      <c r="NHX41" s="1016"/>
      <c r="NHY41" s="1016"/>
      <c r="NHZ41" s="1016"/>
      <c r="NIA41" s="1016"/>
      <c r="NIB41" s="1016"/>
      <c r="NIC41" s="1016"/>
      <c r="NID41" s="1016"/>
      <c r="NIE41" s="1016"/>
      <c r="NIF41" s="1016"/>
      <c r="NIG41" s="1016"/>
      <c r="NIH41" s="1016"/>
      <c r="NII41" s="1016"/>
      <c r="NIJ41" s="1016"/>
      <c r="NIK41" s="1016"/>
      <c r="NIL41" s="1016"/>
      <c r="NIM41" s="1016"/>
      <c r="NIN41" s="1016"/>
      <c r="NIO41" s="1016"/>
      <c r="NIP41" s="1016"/>
      <c r="NIQ41" s="1016"/>
      <c r="NIR41" s="1016"/>
      <c r="NIS41" s="1016"/>
      <c r="NIT41" s="1016"/>
      <c r="NIU41" s="1016"/>
      <c r="NIV41" s="1016"/>
      <c r="NIW41" s="1016"/>
      <c r="NIX41" s="1016"/>
      <c r="NIY41" s="1016"/>
      <c r="NIZ41" s="1016"/>
      <c r="NJA41" s="1016"/>
      <c r="NJB41" s="1016"/>
      <c r="NJC41" s="1016"/>
      <c r="NJD41" s="1016"/>
      <c r="NJE41" s="1016"/>
      <c r="NJF41" s="1016"/>
      <c r="NJG41" s="1016"/>
      <c r="NJH41" s="1016"/>
      <c r="NJI41" s="1016"/>
      <c r="NJJ41" s="1016"/>
      <c r="NJK41" s="1016"/>
      <c r="NJL41" s="1016"/>
      <c r="NJM41" s="1016"/>
      <c r="NJN41" s="1016"/>
      <c r="NJO41" s="1016"/>
      <c r="NJP41" s="1016"/>
      <c r="NJQ41" s="1016"/>
      <c r="NJR41" s="1016"/>
      <c r="NJS41" s="1016"/>
      <c r="NJT41" s="1016"/>
      <c r="NJU41" s="1016"/>
      <c r="NJV41" s="1016"/>
      <c r="NJW41" s="1016"/>
      <c r="NJX41" s="1016"/>
      <c r="NJY41" s="1016"/>
      <c r="NJZ41" s="1016"/>
      <c r="NKA41" s="1016"/>
      <c r="NKB41" s="1016"/>
      <c r="NKC41" s="1016"/>
      <c r="NKD41" s="1016"/>
      <c r="NKE41" s="1016"/>
      <c r="NKF41" s="1016"/>
      <c r="NKG41" s="1016"/>
      <c r="NKH41" s="1016"/>
      <c r="NKI41" s="1016"/>
      <c r="NKJ41" s="1016"/>
      <c r="NKK41" s="1016"/>
      <c r="NKL41" s="1016"/>
      <c r="NKM41" s="1016"/>
      <c r="NKN41" s="1016"/>
      <c r="NKO41" s="1016"/>
      <c r="NKP41" s="1016"/>
      <c r="NKQ41" s="1016"/>
      <c r="NKR41" s="1016"/>
      <c r="NKS41" s="1016"/>
      <c r="NKT41" s="1016"/>
      <c r="NKU41" s="1016"/>
      <c r="NKV41" s="1016"/>
      <c r="NKW41" s="1016"/>
      <c r="NKX41" s="1016"/>
      <c r="NKY41" s="1016"/>
      <c r="NKZ41" s="1016"/>
      <c r="NLA41" s="1016"/>
      <c r="NLB41" s="1016"/>
      <c r="NLC41" s="1016"/>
      <c r="NLD41" s="1016"/>
      <c r="NLE41" s="1016"/>
      <c r="NLF41" s="1016"/>
      <c r="NLG41" s="1016"/>
      <c r="NLH41" s="1016"/>
      <c r="NLI41" s="1016"/>
      <c r="NLJ41" s="1016"/>
      <c r="NLK41" s="1016"/>
      <c r="NLL41" s="1016"/>
      <c r="NLM41" s="1016"/>
      <c r="NLN41" s="1016"/>
      <c r="NLO41" s="1016"/>
      <c r="NLP41" s="1016"/>
      <c r="NLQ41" s="1016"/>
      <c r="NLR41" s="1016"/>
      <c r="NLS41" s="1016"/>
      <c r="NLT41" s="1016"/>
      <c r="NLU41" s="1016"/>
      <c r="NLV41" s="1016"/>
      <c r="NLW41" s="1016"/>
      <c r="NLX41" s="1016"/>
      <c r="NLY41" s="1016"/>
      <c r="NLZ41" s="1016"/>
      <c r="NMA41" s="1016"/>
      <c r="NMB41" s="1016"/>
      <c r="NMC41" s="1016"/>
      <c r="NMD41" s="1016"/>
      <c r="NME41" s="1016"/>
      <c r="NMF41" s="1016"/>
      <c r="NMG41" s="1016"/>
      <c r="NMH41" s="1016"/>
      <c r="NMI41" s="1016"/>
      <c r="NMJ41" s="1016"/>
      <c r="NMK41" s="1016"/>
      <c r="NML41" s="1016"/>
      <c r="NMM41" s="1016"/>
      <c r="NMN41" s="1016"/>
      <c r="NMO41" s="1016"/>
      <c r="NMP41" s="1016"/>
      <c r="NMQ41" s="1016"/>
      <c r="NMR41" s="1016"/>
      <c r="NMS41" s="1016"/>
      <c r="NMT41" s="1016"/>
      <c r="NMU41" s="1016"/>
      <c r="NMV41" s="1016"/>
      <c r="NMW41" s="1016"/>
      <c r="NMX41" s="1016"/>
      <c r="NMY41" s="1016"/>
      <c r="NMZ41" s="1016"/>
      <c r="NNA41" s="1016"/>
      <c r="NNB41" s="1016"/>
      <c r="NNC41" s="1016"/>
      <c r="NND41" s="1016"/>
      <c r="NNE41" s="1016"/>
      <c r="NNF41" s="1016"/>
      <c r="NNG41" s="1016"/>
      <c r="NNH41" s="1016"/>
      <c r="NNI41" s="1016"/>
      <c r="NNJ41" s="1016"/>
      <c r="NNK41" s="1016"/>
      <c r="NNL41" s="1016"/>
      <c r="NNM41" s="1016"/>
      <c r="NNN41" s="1016"/>
      <c r="NNO41" s="1016"/>
      <c r="NNP41" s="1016"/>
      <c r="NNQ41" s="1016"/>
      <c r="NNR41" s="1016"/>
      <c r="NNS41" s="1016"/>
      <c r="NNT41" s="1016"/>
      <c r="NNU41" s="1016"/>
      <c r="NNV41" s="1016"/>
      <c r="NNW41" s="1016"/>
      <c r="NNX41" s="1016"/>
      <c r="NNY41" s="1016"/>
      <c r="NNZ41" s="1016"/>
      <c r="NOA41" s="1016"/>
      <c r="NOB41" s="1016"/>
      <c r="NOC41" s="1016"/>
      <c r="NOD41" s="1016"/>
      <c r="NOE41" s="1016"/>
      <c r="NOF41" s="1016"/>
      <c r="NOG41" s="1016"/>
      <c r="NOH41" s="1016"/>
      <c r="NOI41" s="1016"/>
      <c r="NOJ41" s="1016"/>
      <c r="NOK41" s="1016"/>
      <c r="NOL41" s="1016"/>
      <c r="NOM41" s="1016"/>
      <c r="NON41" s="1016"/>
      <c r="NOO41" s="1016"/>
      <c r="NOP41" s="1016"/>
      <c r="NOQ41" s="1016"/>
      <c r="NOR41" s="1016"/>
      <c r="NOS41" s="1016"/>
      <c r="NOT41" s="1016"/>
      <c r="NOU41" s="1016"/>
      <c r="NOV41" s="1016"/>
      <c r="NOW41" s="1016"/>
      <c r="NOX41" s="1016"/>
      <c r="NOY41" s="1016"/>
      <c r="NOZ41" s="1016"/>
      <c r="NPA41" s="1016"/>
      <c r="NPB41" s="1016"/>
      <c r="NPC41" s="1016"/>
      <c r="NPD41" s="1016"/>
      <c r="NPE41" s="1016"/>
      <c r="NPF41" s="1016"/>
      <c r="NPG41" s="1016"/>
      <c r="NPH41" s="1016"/>
      <c r="NPI41" s="1016"/>
      <c r="NPJ41" s="1016"/>
      <c r="NPK41" s="1016"/>
      <c r="NPL41" s="1016"/>
      <c r="NPM41" s="1016"/>
      <c r="NPN41" s="1016"/>
      <c r="NPO41" s="1016"/>
      <c r="NPP41" s="1016"/>
      <c r="NPQ41" s="1016"/>
      <c r="NPR41" s="1016"/>
      <c r="NPS41" s="1016"/>
      <c r="NPT41" s="1016"/>
      <c r="NPU41" s="1016"/>
      <c r="NPV41" s="1016"/>
      <c r="NPW41" s="1016"/>
      <c r="NPX41" s="1016"/>
      <c r="NPY41" s="1016"/>
      <c r="NPZ41" s="1016"/>
      <c r="NQA41" s="1016"/>
      <c r="NQB41" s="1016"/>
      <c r="NQC41" s="1016"/>
      <c r="NQD41" s="1016"/>
      <c r="NQE41" s="1016"/>
      <c r="NQF41" s="1016"/>
      <c r="NQG41" s="1016"/>
      <c r="NQH41" s="1016"/>
      <c r="NQI41" s="1016"/>
      <c r="NQJ41" s="1016"/>
      <c r="NQK41" s="1016"/>
      <c r="NQL41" s="1016"/>
      <c r="NQM41" s="1016"/>
      <c r="NQN41" s="1016"/>
      <c r="NQO41" s="1016"/>
      <c r="NQP41" s="1016"/>
      <c r="NQQ41" s="1016"/>
      <c r="NQR41" s="1016"/>
      <c r="NQS41" s="1016"/>
      <c r="NQT41" s="1016"/>
      <c r="NQU41" s="1016"/>
      <c r="NQV41" s="1016"/>
      <c r="NQW41" s="1016"/>
      <c r="NQX41" s="1016"/>
      <c r="NQY41" s="1016"/>
      <c r="NQZ41" s="1016"/>
      <c r="NRA41" s="1016"/>
      <c r="NRB41" s="1016"/>
      <c r="NRC41" s="1016"/>
      <c r="NRD41" s="1016"/>
      <c r="NRE41" s="1016"/>
      <c r="NRF41" s="1016"/>
      <c r="NRG41" s="1016"/>
      <c r="NRH41" s="1016"/>
      <c r="NRI41" s="1016"/>
      <c r="NRJ41" s="1016"/>
      <c r="NRK41" s="1016"/>
      <c r="NRL41" s="1016"/>
      <c r="NRM41" s="1016"/>
      <c r="NRN41" s="1016"/>
      <c r="NRO41" s="1016"/>
      <c r="NRP41" s="1016"/>
      <c r="NRQ41" s="1016"/>
      <c r="NRR41" s="1016"/>
      <c r="NRS41" s="1016"/>
      <c r="NRT41" s="1016"/>
      <c r="NRU41" s="1016"/>
      <c r="NRV41" s="1016"/>
      <c r="NRW41" s="1016"/>
      <c r="NRX41" s="1016"/>
      <c r="NRY41" s="1016"/>
      <c r="NRZ41" s="1016"/>
      <c r="NSA41" s="1016"/>
      <c r="NSB41" s="1016"/>
      <c r="NSC41" s="1016"/>
      <c r="NSD41" s="1016"/>
      <c r="NSE41" s="1016"/>
      <c r="NSF41" s="1016"/>
      <c r="NSG41" s="1016"/>
      <c r="NSH41" s="1016"/>
      <c r="NSI41" s="1016"/>
      <c r="NSJ41" s="1016"/>
      <c r="NSK41" s="1016"/>
      <c r="NSL41" s="1016"/>
      <c r="NSM41" s="1016"/>
      <c r="NSN41" s="1016"/>
      <c r="NSO41" s="1016"/>
      <c r="NSP41" s="1016"/>
      <c r="NSQ41" s="1016"/>
      <c r="NSR41" s="1016"/>
      <c r="NSS41" s="1016"/>
      <c r="NST41" s="1016"/>
      <c r="NSU41" s="1016"/>
      <c r="NSV41" s="1016"/>
      <c r="NSW41" s="1016"/>
      <c r="NSX41" s="1016"/>
      <c r="NSY41" s="1016"/>
      <c r="NSZ41" s="1016"/>
      <c r="NTA41" s="1016"/>
      <c r="NTB41" s="1016"/>
      <c r="NTC41" s="1016"/>
      <c r="NTD41" s="1016"/>
      <c r="NTE41" s="1016"/>
      <c r="NTF41" s="1016"/>
      <c r="NTG41" s="1016"/>
      <c r="NTH41" s="1016"/>
      <c r="NTI41" s="1016"/>
      <c r="NTJ41" s="1016"/>
      <c r="NTK41" s="1016"/>
      <c r="NTL41" s="1016"/>
      <c r="NTM41" s="1016"/>
      <c r="NTN41" s="1016"/>
      <c r="NTO41" s="1016"/>
      <c r="NTP41" s="1016"/>
      <c r="NTQ41" s="1016"/>
      <c r="NTR41" s="1016"/>
      <c r="NTS41" s="1016"/>
      <c r="NTT41" s="1016"/>
      <c r="NTU41" s="1016"/>
      <c r="NTV41" s="1016"/>
      <c r="NTW41" s="1016"/>
      <c r="NTX41" s="1016"/>
      <c r="NTY41" s="1016"/>
      <c r="NTZ41" s="1016"/>
      <c r="NUA41" s="1016"/>
      <c r="NUB41" s="1016"/>
      <c r="NUC41" s="1016"/>
      <c r="NUD41" s="1016"/>
      <c r="NUE41" s="1016"/>
      <c r="NUF41" s="1016"/>
      <c r="NUG41" s="1016"/>
      <c r="NUH41" s="1016"/>
      <c r="NUI41" s="1016"/>
      <c r="NUJ41" s="1016"/>
      <c r="NUK41" s="1016"/>
      <c r="NUL41" s="1016"/>
      <c r="NUM41" s="1016"/>
      <c r="NUN41" s="1016"/>
      <c r="NUO41" s="1016"/>
      <c r="NUP41" s="1016"/>
      <c r="NUQ41" s="1016"/>
      <c r="NUR41" s="1016"/>
      <c r="NUS41" s="1016"/>
      <c r="NUT41" s="1016"/>
      <c r="NUU41" s="1016"/>
      <c r="NUV41" s="1016"/>
      <c r="NUW41" s="1016"/>
      <c r="NUX41" s="1016"/>
      <c r="NUY41" s="1016"/>
      <c r="NUZ41" s="1016"/>
      <c r="NVA41" s="1016"/>
      <c r="NVB41" s="1016"/>
      <c r="NVC41" s="1016"/>
      <c r="NVD41" s="1016"/>
      <c r="NVE41" s="1016"/>
      <c r="NVF41" s="1016"/>
      <c r="NVG41" s="1016"/>
      <c r="NVH41" s="1016"/>
      <c r="NVI41" s="1016"/>
      <c r="NVJ41" s="1016"/>
      <c r="NVK41" s="1016"/>
      <c r="NVL41" s="1016"/>
      <c r="NVM41" s="1016"/>
      <c r="NVN41" s="1016"/>
      <c r="NVO41" s="1016"/>
      <c r="NVP41" s="1016"/>
      <c r="NVQ41" s="1016"/>
      <c r="NVR41" s="1016"/>
      <c r="NVS41" s="1016"/>
      <c r="NVT41" s="1016"/>
      <c r="NVU41" s="1016"/>
      <c r="NVV41" s="1016"/>
      <c r="NVW41" s="1016"/>
      <c r="NVX41" s="1016"/>
      <c r="NVY41" s="1016"/>
      <c r="NVZ41" s="1016"/>
      <c r="NWA41" s="1016"/>
      <c r="NWB41" s="1016"/>
      <c r="NWC41" s="1016"/>
      <c r="NWD41" s="1016"/>
      <c r="NWE41" s="1016"/>
      <c r="NWF41" s="1016"/>
      <c r="NWG41" s="1016"/>
      <c r="NWH41" s="1016"/>
      <c r="NWI41" s="1016"/>
      <c r="NWJ41" s="1016"/>
      <c r="NWK41" s="1016"/>
      <c r="NWL41" s="1016"/>
      <c r="NWM41" s="1016"/>
      <c r="NWN41" s="1016"/>
      <c r="NWO41" s="1016"/>
      <c r="NWP41" s="1016"/>
      <c r="NWQ41" s="1016"/>
      <c r="NWR41" s="1016"/>
      <c r="NWS41" s="1016"/>
      <c r="NWT41" s="1016"/>
      <c r="NWU41" s="1016"/>
      <c r="NWV41" s="1016"/>
      <c r="NWW41" s="1016"/>
      <c r="NWX41" s="1016"/>
      <c r="NWY41" s="1016"/>
      <c r="NWZ41" s="1016"/>
      <c r="NXA41" s="1016"/>
      <c r="NXB41" s="1016"/>
      <c r="NXC41" s="1016"/>
      <c r="NXD41" s="1016"/>
      <c r="NXE41" s="1016"/>
      <c r="NXF41" s="1016"/>
      <c r="NXG41" s="1016"/>
      <c r="NXH41" s="1016"/>
      <c r="NXI41" s="1016"/>
      <c r="NXJ41" s="1016"/>
      <c r="NXK41" s="1016"/>
      <c r="NXL41" s="1016"/>
      <c r="NXM41" s="1016"/>
      <c r="NXN41" s="1016"/>
      <c r="NXO41" s="1016"/>
      <c r="NXP41" s="1016"/>
      <c r="NXQ41" s="1016"/>
      <c r="NXR41" s="1016"/>
      <c r="NXS41" s="1016"/>
      <c r="NXT41" s="1016"/>
      <c r="NXU41" s="1016"/>
      <c r="NXV41" s="1016"/>
      <c r="NXW41" s="1016"/>
      <c r="NXX41" s="1016"/>
      <c r="NXY41" s="1016"/>
      <c r="NXZ41" s="1016"/>
      <c r="NYA41" s="1016"/>
      <c r="NYB41" s="1016"/>
      <c r="NYC41" s="1016"/>
      <c r="NYD41" s="1016"/>
      <c r="NYE41" s="1016"/>
      <c r="NYF41" s="1016"/>
      <c r="NYG41" s="1016"/>
      <c r="NYH41" s="1016"/>
      <c r="NYI41" s="1016"/>
      <c r="NYJ41" s="1016"/>
      <c r="NYK41" s="1016"/>
      <c r="NYL41" s="1016"/>
      <c r="NYM41" s="1016"/>
      <c r="NYN41" s="1016"/>
      <c r="NYO41" s="1016"/>
      <c r="NYP41" s="1016"/>
      <c r="NYQ41" s="1016"/>
      <c r="NYR41" s="1016"/>
      <c r="NYS41" s="1016"/>
      <c r="NYT41" s="1016"/>
      <c r="NYU41" s="1016"/>
      <c r="NYV41" s="1016"/>
      <c r="NYW41" s="1016"/>
      <c r="NYX41" s="1016"/>
      <c r="NYY41" s="1016"/>
      <c r="NYZ41" s="1016"/>
      <c r="NZA41" s="1016"/>
      <c r="NZB41" s="1016"/>
      <c r="NZC41" s="1016"/>
      <c r="NZD41" s="1016"/>
      <c r="NZE41" s="1016"/>
      <c r="NZF41" s="1016"/>
      <c r="NZG41" s="1016"/>
      <c r="NZH41" s="1016"/>
      <c r="NZI41" s="1016"/>
      <c r="NZJ41" s="1016"/>
      <c r="NZK41" s="1016"/>
      <c r="NZL41" s="1016"/>
      <c r="NZM41" s="1016"/>
      <c r="NZN41" s="1016"/>
      <c r="NZO41" s="1016"/>
      <c r="NZP41" s="1016"/>
      <c r="NZQ41" s="1016"/>
      <c r="NZR41" s="1016"/>
      <c r="NZS41" s="1016"/>
      <c r="NZT41" s="1016"/>
      <c r="NZU41" s="1016"/>
      <c r="NZV41" s="1016"/>
      <c r="NZW41" s="1016"/>
      <c r="NZX41" s="1016"/>
      <c r="NZY41" s="1016"/>
      <c r="NZZ41" s="1016"/>
      <c r="OAA41" s="1016"/>
      <c r="OAB41" s="1016"/>
      <c r="OAC41" s="1016"/>
      <c r="OAD41" s="1016"/>
      <c r="OAE41" s="1016"/>
      <c r="OAF41" s="1016"/>
      <c r="OAG41" s="1016"/>
      <c r="OAH41" s="1016"/>
      <c r="OAI41" s="1016"/>
      <c r="OAJ41" s="1016"/>
      <c r="OAK41" s="1016"/>
      <c r="OAL41" s="1016"/>
      <c r="OAM41" s="1016"/>
      <c r="OAN41" s="1016"/>
      <c r="OAO41" s="1016"/>
      <c r="OAP41" s="1016"/>
      <c r="OAQ41" s="1016"/>
      <c r="OAR41" s="1016"/>
      <c r="OAS41" s="1016"/>
      <c r="OAT41" s="1016"/>
      <c r="OAU41" s="1016"/>
      <c r="OAV41" s="1016"/>
      <c r="OAW41" s="1016"/>
      <c r="OAX41" s="1016"/>
      <c r="OAY41" s="1016"/>
      <c r="OAZ41" s="1016"/>
      <c r="OBA41" s="1016"/>
      <c r="OBB41" s="1016"/>
      <c r="OBC41" s="1016"/>
      <c r="OBD41" s="1016"/>
      <c r="OBE41" s="1016"/>
      <c r="OBF41" s="1016"/>
      <c r="OBG41" s="1016"/>
      <c r="OBH41" s="1016"/>
      <c r="OBI41" s="1016"/>
      <c r="OBJ41" s="1016"/>
      <c r="OBK41" s="1016"/>
      <c r="OBL41" s="1016"/>
      <c r="OBM41" s="1016"/>
      <c r="OBN41" s="1016"/>
      <c r="OBO41" s="1016"/>
      <c r="OBP41" s="1016"/>
      <c r="OBQ41" s="1016"/>
      <c r="OBR41" s="1016"/>
      <c r="OBS41" s="1016"/>
      <c r="OBT41" s="1016"/>
      <c r="OBU41" s="1016"/>
      <c r="OBV41" s="1016"/>
      <c r="OBW41" s="1016"/>
      <c r="OBX41" s="1016"/>
      <c r="OBY41" s="1016"/>
      <c r="OBZ41" s="1016"/>
      <c r="OCA41" s="1016"/>
      <c r="OCB41" s="1016"/>
      <c r="OCC41" s="1016"/>
      <c r="OCD41" s="1016"/>
      <c r="OCE41" s="1016"/>
      <c r="OCF41" s="1016"/>
      <c r="OCG41" s="1016"/>
      <c r="OCH41" s="1016"/>
      <c r="OCI41" s="1016"/>
      <c r="OCJ41" s="1016"/>
      <c r="OCK41" s="1016"/>
      <c r="OCL41" s="1016"/>
      <c r="OCM41" s="1016"/>
      <c r="OCN41" s="1016"/>
      <c r="OCO41" s="1016"/>
      <c r="OCP41" s="1016"/>
      <c r="OCQ41" s="1016"/>
      <c r="OCR41" s="1016"/>
      <c r="OCS41" s="1016"/>
      <c r="OCT41" s="1016"/>
      <c r="OCU41" s="1016"/>
      <c r="OCV41" s="1016"/>
      <c r="OCW41" s="1016"/>
      <c r="OCX41" s="1016"/>
      <c r="OCY41" s="1016"/>
      <c r="OCZ41" s="1016"/>
      <c r="ODA41" s="1016"/>
      <c r="ODB41" s="1016"/>
      <c r="ODC41" s="1016"/>
      <c r="ODD41" s="1016"/>
      <c r="ODE41" s="1016"/>
      <c r="ODF41" s="1016"/>
      <c r="ODG41" s="1016"/>
      <c r="ODH41" s="1016"/>
      <c r="ODI41" s="1016"/>
      <c r="ODJ41" s="1016"/>
      <c r="ODK41" s="1016"/>
      <c r="ODL41" s="1016"/>
      <c r="ODM41" s="1016"/>
      <c r="ODN41" s="1016"/>
      <c r="ODO41" s="1016"/>
      <c r="ODP41" s="1016"/>
      <c r="ODQ41" s="1016"/>
      <c r="ODR41" s="1016"/>
      <c r="ODS41" s="1016"/>
      <c r="ODT41" s="1016"/>
      <c r="ODU41" s="1016"/>
      <c r="ODV41" s="1016"/>
      <c r="ODW41" s="1016"/>
      <c r="ODX41" s="1016"/>
      <c r="ODY41" s="1016"/>
      <c r="ODZ41" s="1016"/>
      <c r="OEA41" s="1016"/>
      <c r="OEB41" s="1016"/>
      <c r="OEC41" s="1016"/>
      <c r="OED41" s="1016"/>
      <c r="OEE41" s="1016"/>
      <c r="OEF41" s="1016"/>
      <c r="OEG41" s="1016"/>
      <c r="OEH41" s="1016"/>
      <c r="OEI41" s="1016"/>
      <c r="OEJ41" s="1016"/>
      <c r="OEK41" s="1016"/>
      <c r="OEL41" s="1016"/>
      <c r="OEM41" s="1016"/>
      <c r="OEN41" s="1016"/>
      <c r="OEO41" s="1016"/>
      <c r="OEP41" s="1016"/>
      <c r="OEQ41" s="1016"/>
      <c r="OER41" s="1016"/>
      <c r="OES41" s="1016"/>
      <c r="OET41" s="1016"/>
      <c r="OEU41" s="1016"/>
      <c r="OEV41" s="1016"/>
      <c r="OEW41" s="1016"/>
      <c r="OEX41" s="1016"/>
      <c r="OEY41" s="1016"/>
      <c r="OEZ41" s="1016"/>
      <c r="OFA41" s="1016"/>
      <c r="OFB41" s="1016"/>
      <c r="OFC41" s="1016"/>
      <c r="OFD41" s="1016"/>
      <c r="OFE41" s="1016"/>
      <c r="OFF41" s="1016"/>
      <c r="OFG41" s="1016"/>
      <c r="OFH41" s="1016"/>
      <c r="OFI41" s="1016"/>
      <c r="OFJ41" s="1016"/>
      <c r="OFK41" s="1016"/>
      <c r="OFL41" s="1016"/>
      <c r="OFM41" s="1016"/>
      <c r="OFN41" s="1016"/>
      <c r="OFO41" s="1016"/>
      <c r="OFP41" s="1016"/>
      <c r="OFQ41" s="1016"/>
      <c r="OFR41" s="1016"/>
      <c r="OFS41" s="1016"/>
      <c r="OFT41" s="1016"/>
      <c r="OFU41" s="1016"/>
      <c r="OFV41" s="1016"/>
      <c r="OFW41" s="1016"/>
      <c r="OFX41" s="1016"/>
      <c r="OFY41" s="1016"/>
      <c r="OFZ41" s="1016"/>
      <c r="OGA41" s="1016"/>
      <c r="OGB41" s="1016"/>
      <c r="OGC41" s="1016"/>
      <c r="OGD41" s="1016"/>
      <c r="OGE41" s="1016"/>
      <c r="OGF41" s="1016"/>
      <c r="OGG41" s="1016"/>
      <c r="OGH41" s="1016"/>
      <c r="OGI41" s="1016"/>
      <c r="OGJ41" s="1016"/>
      <c r="OGK41" s="1016"/>
      <c r="OGL41" s="1016"/>
      <c r="OGM41" s="1016"/>
      <c r="OGN41" s="1016"/>
      <c r="OGO41" s="1016"/>
      <c r="OGP41" s="1016"/>
      <c r="OGQ41" s="1016"/>
      <c r="OGR41" s="1016"/>
      <c r="OGS41" s="1016"/>
      <c r="OGT41" s="1016"/>
      <c r="OGU41" s="1016"/>
      <c r="OGV41" s="1016"/>
      <c r="OGW41" s="1016"/>
      <c r="OGX41" s="1016"/>
      <c r="OGY41" s="1016"/>
      <c r="OGZ41" s="1016"/>
      <c r="OHA41" s="1016"/>
      <c r="OHB41" s="1016"/>
      <c r="OHC41" s="1016"/>
      <c r="OHD41" s="1016"/>
      <c r="OHE41" s="1016"/>
      <c r="OHF41" s="1016"/>
      <c r="OHG41" s="1016"/>
      <c r="OHH41" s="1016"/>
      <c r="OHI41" s="1016"/>
      <c r="OHJ41" s="1016"/>
      <c r="OHK41" s="1016"/>
      <c r="OHL41" s="1016"/>
      <c r="OHM41" s="1016"/>
      <c r="OHN41" s="1016"/>
      <c r="OHO41" s="1016"/>
      <c r="OHP41" s="1016"/>
      <c r="OHQ41" s="1016"/>
      <c r="OHR41" s="1016"/>
      <c r="OHS41" s="1016"/>
      <c r="OHT41" s="1016"/>
      <c r="OHU41" s="1016"/>
      <c r="OHV41" s="1016"/>
      <c r="OHW41" s="1016"/>
      <c r="OHX41" s="1016"/>
      <c r="OHY41" s="1016"/>
      <c r="OHZ41" s="1016"/>
      <c r="OIA41" s="1016"/>
      <c r="OIB41" s="1016"/>
      <c r="OIC41" s="1016"/>
      <c r="OID41" s="1016"/>
      <c r="OIE41" s="1016"/>
      <c r="OIF41" s="1016"/>
      <c r="OIG41" s="1016"/>
      <c r="OIH41" s="1016"/>
      <c r="OII41" s="1016"/>
      <c r="OIJ41" s="1016"/>
      <c r="OIK41" s="1016"/>
      <c r="OIL41" s="1016"/>
      <c r="OIM41" s="1016"/>
      <c r="OIN41" s="1016"/>
      <c r="OIO41" s="1016"/>
      <c r="OIP41" s="1016"/>
      <c r="OIQ41" s="1016"/>
      <c r="OIR41" s="1016"/>
      <c r="OIS41" s="1016"/>
      <c r="OIT41" s="1016"/>
      <c r="OIU41" s="1016"/>
      <c r="OIV41" s="1016"/>
      <c r="OIW41" s="1016"/>
      <c r="OIX41" s="1016"/>
      <c r="OIY41" s="1016"/>
      <c r="OIZ41" s="1016"/>
      <c r="OJA41" s="1016"/>
      <c r="OJB41" s="1016"/>
      <c r="OJC41" s="1016"/>
      <c r="OJD41" s="1016"/>
      <c r="OJE41" s="1016"/>
      <c r="OJF41" s="1016"/>
      <c r="OJG41" s="1016"/>
      <c r="OJH41" s="1016"/>
      <c r="OJI41" s="1016"/>
      <c r="OJJ41" s="1016"/>
      <c r="OJK41" s="1016"/>
      <c r="OJL41" s="1016"/>
      <c r="OJM41" s="1016"/>
      <c r="OJN41" s="1016"/>
      <c r="OJO41" s="1016"/>
      <c r="OJP41" s="1016"/>
      <c r="OJQ41" s="1016"/>
      <c r="OJR41" s="1016"/>
      <c r="OJS41" s="1016"/>
      <c r="OJT41" s="1016"/>
      <c r="OJU41" s="1016"/>
      <c r="OJV41" s="1016"/>
      <c r="OJW41" s="1016"/>
      <c r="OJX41" s="1016"/>
      <c r="OJY41" s="1016"/>
      <c r="OJZ41" s="1016"/>
      <c r="OKA41" s="1016"/>
      <c r="OKB41" s="1016"/>
      <c r="OKC41" s="1016"/>
      <c r="OKD41" s="1016"/>
      <c r="OKE41" s="1016"/>
      <c r="OKF41" s="1016"/>
      <c r="OKG41" s="1016"/>
      <c r="OKH41" s="1016"/>
      <c r="OKI41" s="1016"/>
      <c r="OKJ41" s="1016"/>
      <c r="OKK41" s="1016"/>
      <c r="OKL41" s="1016"/>
      <c r="OKM41" s="1016"/>
      <c r="OKN41" s="1016"/>
      <c r="OKO41" s="1016"/>
      <c r="OKP41" s="1016"/>
      <c r="OKQ41" s="1016"/>
      <c r="OKR41" s="1016"/>
      <c r="OKS41" s="1016"/>
      <c r="OKT41" s="1016"/>
      <c r="OKU41" s="1016"/>
      <c r="OKV41" s="1016"/>
      <c r="OKW41" s="1016"/>
      <c r="OKX41" s="1016"/>
      <c r="OKY41" s="1016"/>
      <c r="OKZ41" s="1016"/>
      <c r="OLA41" s="1016"/>
      <c r="OLB41" s="1016"/>
      <c r="OLC41" s="1016"/>
      <c r="OLD41" s="1016"/>
      <c r="OLE41" s="1016"/>
      <c r="OLF41" s="1016"/>
      <c r="OLG41" s="1016"/>
      <c r="OLH41" s="1016"/>
      <c r="OLI41" s="1016"/>
      <c r="OLJ41" s="1016"/>
      <c r="OLK41" s="1016"/>
      <c r="OLL41" s="1016"/>
      <c r="OLM41" s="1016"/>
      <c r="OLN41" s="1016"/>
      <c r="OLO41" s="1016"/>
      <c r="OLP41" s="1016"/>
      <c r="OLQ41" s="1016"/>
      <c r="OLR41" s="1016"/>
      <c r="OLS41" s="1016"/>
      <c r="OLT41" s="1016"/>
      <c r="OLU41" s="1016"/>
      <c r="OLV41" s="1016"/>
      <c r="OLW41" s="1016"/>
      <c r="OLX41" s="1016"/>
      <c r="OLY41" s="1016"/>
      <c r="OLZ41" s="1016"/>
      <c r="OMA41" s="1016"/>
      <c r="OMB41" s="1016"/>
      <c r="OMC41" s="1016"/>
      <c r="OMD41" s="1016"/>
      <c r="OME41" s="1016"/>
      <c r="OMF41" s="1016"/>
      <c r="OMG41" s="1016"/>
      <c r="OMH41" s="1016"/>
      <c r="OMI41" s="1016"/>
      <c r="OMJ41" s="1016"/>
      <c r="OMK41" s="1016"/>
      <c r="OML41" s="1016"/>
      <c r="OMM41" s="1016"/>
      <c r="OMN41" s="1016"/>
      <c r="OMO41" s="1016"/>
      <c r="OMP41" s="1016"/>
      <c r="OMQ41" s="1016"/>
      <c r="OMR41" s="1016"/>
      <c r="OMS41" s="1016"/>
      <c r="OMT41" s="1016"/>
      <c r="OMU41" s="1016"/>
      <c r="OMV41" s="1016"/>
      <c r="OMW41" s="1016"/>
      <c r="OMX41" s="1016"/>
      <c r="OMY41" s="1016"/>
      <c r="OMZ41" s="1016"/>
      <c r="ONA41" s="1016"/>
      <c r="ONB41" s="1016"/>
      <c r="ONC41" s="1016"/>
      <c r="OND41" s="1016"/>
      <c r="ONE41" s="1016"/>
      <c r="ONF41" s="1016"/>
      <c r="ONG41" s="1016"/>
      <c r="ONH41" s="1016"/>
      <c r="ONI41" s="1016"/>
      <c r="ONJ41" s="1016"/>
      <c r="ONK41" s="1016"/>
      <c r="ONL41" s="1016"/>
      <c r="ONM41" s="1016"/>
      <c r="ONN41" s="1016"/>
      <c r="ONO41" s="1016"/>
      <c r="ONP41" s="1016"/>
      <c r="ONQ41" s="1016"/>
      <c r="ONR41" s="1016"/>
      <c r="ONS41" s="1016"/>
      <c r="ONT41" s="1016"/>
      <c r="ONU41" s="1016"/>
      <c r="ONV41" s="1016"/>
      <c r="ONW41" s="1016"/>
      <c r="ONX41" s="1016"/>
      <c r="ONY41" s="1016"/>
      <c r="ONZ41" s="1016"/>
      <c r="OOA41" s="1016"/>
      <c r="OOB41" s="1016"/>
      <c r="OOC41" s="1016"/>
      <c r="OOD41" s="1016"/>
      <c r="OOE41" s="1016"/>
      <c r="OOF41" s="1016"/>
      <c r="OOG41" s="1016"/>
      <c r="OOH41" s="1016"/>
      <c r="OOI41" s="1016"/>
      <c r="OOJ41" s="1016"/>
      <c r="OOK41" s="1016"/>
      <c r="OOL41" s="1016"/>
      <c r="OOM41" s="1016"/>
      <c r="OON41" s="1016"/>
      <c r="OOO41" s="1016"/>
      <c r="OOP41" s="1016"/>
      <c r="OOQ41" s="1016"/>
      <c r="OOR41" s="1016"/>
      <c r="OOS41" s="1016"/>
      <c r="OOT41" s="1016"/>
      <c r="OOU41" s="1016"/>
      <c r="OOV41" s="1016"/>
      <c r="OOW41" s="1016"/>
      <c r="OOX41" s="1016"/>
      <c r="OOY41" s="1016"/>
      <c r="OOZ41" s="1016"/>
      <c r="OPA41" s="1016"/>
      <c r="OPB41" s="1016"/>
      <c r="OPC41" s="1016"/>
      <c r="OPD41" s="1016"/>
      <c r="OPE41" s="1016"/>
      <c r="OPF41" s="1016"/>
      <c r="OPG41" s="1016"/>
      <c r="OPH41" s="1016"/>
      <c r="OPI41" s="1016"/>
      <c r="OPJ41" s="1016"/>
      <c r="OPK41" s="1016"/>
      <c r="OPL41" s="1016"/>
      <c r="OPM41" s="1016"/>
      <c r="OPN41" s="1016"/>
      <c r="OPO41" s="1016"/>
      <c r="OPP41" s="1016"/>
      <c r="OPQ41" s="1016"/>
      <c r="OPR41" s="1016"/>
      <c r="OPS41" s="1016"/>
      <c r="OPT41" s="1016"/>
      <c r="OPU41" s="1016"/>
      <c r="OPV41" s="1016"/>
      <c r="OPW41" s="1016"/>
      <c r="OPX41" s="1016"/>
      <c r="OPY41" s="1016"/>
      <c r="OPZ41" s="1016"/>
      <c r="OQA41" s="1016"/>
      <c r="OQB41" s="1016"/>
      <c r="OQC41" s="1016"/>
      <c r="OQD41" s="1016"/>
      <c r="OQE41" s="1016"/>
      <c r="OQF41" s="1016"/>
      <c r="OQG41" s="1016"/>
      <c r="OQH41" s="1016"/>
      <c r="OQI41" s="1016"/>
      <c r="OQJ41" s="1016"/>
      <c r="OQK41" s="1016"/>
      <c r="OQL41" s="1016"/>
      <c r="OQM41" s="1016"/>
      <c r="OQN41" s="1016"/>
      <c r="OQO41" s="1016"/>
      <c r="OQP41" s="1016"/>
      <c r="OQQ41" s="1016"/>
      <c r="OQR41" s="1016"/>
      <c r="OQS41" s="1016"/>
      <c r="OQT41" s="1016"/>
      <c r="OQU41" s="1016"/>
      <c r="OQV41" s="1016"/>
      <c r="OQW41" s="1016"/>
      <c r="OQX41" s="1016"/>
      <c r="OQY41" s="1016"/>
      <c r="OQZ41" s="1016"/>
      <c r="ORA41" s="1016"/>
      <c r="ORB41" s="1016"/>
      <c r="ORC41" s="1016"/>
      <c r="ORD41" s="1016"/>
      <c r="ORE41" s="1016"/>
      <c r="ORF41" s="1016"/>
      <c r="ORG41" s="1016"/>
      <c r="ORH41" s="1016"/>
      <c r="ORI41" s="1016"/>
      <c r="ORJ41" s="1016"/>
      <c r="ORK41" s="1016"/>
      <c r="ORL41" s="1016"/>
      <c r="ORM41" s="1016"/>
      <c r="ORN41" s="1016"/>
      <c r="ORO41" s="1016"/>
      <c r="ORP41" s="1016"/>
      <c r="ORQ41" s="1016"/>
      <c r="ORR41" s="1016"/>
      <c r="ORS41" s="1016"/>
      <c r="ORT41" s="1016"/>
      <c r="ORU41" s="1016"/>
      <c r="ORV41" s="1016"/>
      <c r="ORW41" s="1016"/>
      <c r="ORX41" s="1016"/>
      <c r="ORY41" s="1016"/>
      <c r="ORZ41" s="1016"/>
      <c r="OSA41" s="1016"/>
      <c r="OSB41" s="1016"/>
      <c r="OSC41" s="1016"/>
      <c r="OSD41" s="1016"/>
      <c r="OSE41" s="1016"/>
      <c r="OSF41" s="1016"/>
      <c r="OSG41" s="1016"/>
      <c r="OSH41" s="1016"/>
      <c r="OSI41" s="1016"/>
      <c r="OSJ41" s="1016"/>
      <c r="OSK41" s="1016"/>
      <c r="OSL41" s="1016"/>
      <c r="OSM41" s="1016"/>
      <c r="OSN41" s="1016"/>
      <c r="OSO41" s="1016"/>
      <c r="OSP41" s="1016"/>
      <c r="OSQ41" s="1016"/>
      <c r="OSR41" s="1016"/>
      <c r="OSS41" s="1016"/>
      <c r="OST41" s="1016"/>
      <c r="OSU41" s="1016"/>
      <c r="OSV41" s="1016"/>
      <c r="OSW41" s="1016"/>
      <c r="OSX41" s="1016"/>
      <c r="OSY41" s="1016"/>
      <c r="OSZ41" s="1016"/>
      <c r="OTA41" s="1016"/>
      <c r="OTB41" s="1016"/>
      <c r="OTC41" s="1016"/>
      <c r="OTD41" s="1016"/>
      <c r="OTE41" s="1016"/>
      <c r="OTF41" s="1016"/>
      <c r="OTG41" s="1016"/>
      <c r="OTH41" s="1016"/>
      <c r="OTI41" s="1016"/>
      <c r="OTJ41" s="1016"/>
      <c r="OTK41" s="1016"/>
      <c r="OTL41" s="1016"/>
      <c r="OTM41" s="1016"/>
      <c r="OTN41" s="1016"/>
      <c r="OTO41" s="1016"/>
      <c r="OTP41" s="1016"/>
      <c r="OTQ41" s="1016"/>
      <c r="OTR41" s="1016"/>
      <c r="OTS41" s="1016"/>
      <c r="OTT41" s="1016"/>
      <c r="OTU41" s="1016"/>
      <c r="OTV41" s="1016"/>
      <c r="OTW41" s="1016"/>
      <c r="OTX41" s="1016"/>
      <c r="OTY41" s="1016"/>
      <c r="OTZ41" s="1016"/>
      <c r="OUA41" s="1016"/>
      <c r="OUB41" s="1016"/>
      <c r="OUC41" s="1016"/>
      <c r="OUD41" s="1016"/>
      <c r="OUE41" s="1016"/>
      <c r="OUF41" s="1016"/>
      <c r="OUG41" s="1016"/>
      <c r="OUH41" s="1016"/>
      <c r="OUI41" s="1016"/>
      <c r="OUJ41" s="1016"/>
      <c r="OUK41" s="1016"/>
      <c r="OUL41" s="1016"/>
      <c r="OUM41" s="1016"/>
      <c r="OUN41" s="1016"/>
      <c r="OUO41" s="1016"/>
      <c r="OUP41" s="1016"/>
      <c r="OUQ41" s="1016"/>
      <c r="OUR41" s="1016"/>
      <c r="OUS41" s="1016"/>
      <c r="OUT41" s="1016"/>
      <c r="OUU41" s="1016"/>
      <c r="OUV41" s="1016"/>
      <c r="OUW41" s="1016"/>
      <c r="OUX41" s="1016"/>
      <c r="OUY41" s="1016"/>
      <c r="OUZ41" s="1016"/>
      <c r="OVA41" s="1016"/>
      <c r="OVB41" s="1016"/>
      <c r="OVC41" s="1016"/>
      <c r="OVD41" s="1016"/>
      <c r="OVE41" s="1016"/>
      <c r="OVF41" s="1016"/>
      <c r="OVG41" s="1016"/>
      <c r="OVH41" s="1016"/>
      <c r="OVI41" s="1016"/>
      <c r="OVJ41" s="1016"/>
      <c r="OVK41" s="1016"/>
      <c r="OVL41" s="1016"/>
      <c r="OVM41" s="1016"/>
      <c r="OVN41" s="1016"/>
      <c r="OVO41" s="1016"/>
      <c r="OVP41" s="1016"/>
      <c r="OVQ41" s="1016"/>
      <c r="OVR41" s="1016"/>
      <c r="OVS41" s="1016"/>
      <c r="OVT41" s="1016"/>
      <c r="OVU41" s="1016"/>
      <c r="OVV41" s="1016"/>
      <c r="OVW41" s="1016"/>
      <c r="OVX41" s="1016"/>
      <c r="OVY41" s="1016"/>
      <c r="OVZ41" s="1016"/>
      <c r="OWA41" s="1016"/>
      <c r="OWB41" s="1016"/>
      <c r="OWC41" s="1016"/>
      <c r="OWD41" s="1016"/>
      <c r="OWE41" s="1016"/>
      <c r="OWF41" s="1016"/>
      <c r="OWG41" s="1016"/>
      <c r="OWH41" s="1016"/>
      <c r="OWI41" s="1016"/>
      <c r="OWJ41" s="1016"/>
      <c r="OWK41" s="1016"/>
      <c r="OWL41" s="1016"/>
      <c r="OWM41" s="1016"/>
      <c r="OWN41" s="1016"/>
      <c r="OWO41" s="1016"/>
      <c r="OWP41" s="1016"/>
      <c r="OWQ41" s="1016"/>
      <c r="OWR41" s="1016"/>
      <c r="OWS41" s="1016"/>
      <c r="OWT41" s="1016"/>
      <c r="OWU41" s="1016"/>
      <c r="OWV41" s="1016"/>
      <c r="OWW41" s="1016"/>
      <c r="OWX41" s="1016"/>
      <c r="OWY41" s="1016"/>
      <c r="OWZ41" s="1016"/>
      <c r="OXA41" s="1016"/>
      <c r="OXB41" s="1016"/>
      <c r="OXC41" s="1016"/>
      <c r="OXD41" s="1016"/>
      <c r="OXE41" s="1016"/>
      <c r="OXF41" s="1016"/>
      <c r="OXG41" s="1016"/>
      <c r="OXH41" s="1016"/>
      <c r="OXI41" s="1016"/>
      <c r="OXJ41" s="1016"/>
      <c r="OXK41" s="1016"/>
      <c r="OXL41" s="1016"/>
      <c r="OXM41" s="1016"/>
      <c r="OXN41" s="1016"/>
      <c r="OXO41" s="1016"/>
      <c r="OXP41" s="1016"/>
      <c r="OXQ41" s="1016"/>
      <c r="OXR41" s="1016"/>
      <c r="OXS41" s="1016"/>
      <c r="OXT41" s="1016"/>
      <c r="OXU41" s="1016"/>
      <c r="OXV41" s="1016"/>
      <c r="OXW41" s="1016"/>
      <c r="OXX41" s="1016"/>
      <c r="OXY41" s="1016"/>
      <c r="OXZ41" s="1016"/>
      <c r="OYA41" s="1016"/>
      <c r="OYB41" s="1016"/>
      <c r="OYC41" s="1016"/>
      <c r="OYD41" s="1016"/>
      <c r="OYE41" s="1016"/>
      <c r="OYF41" s="1016"/>
      <c r="OYG41" s="1016"/>
      <c r="OYH41" s="1016"/>
      <c r="OYI41" s="1016"/>
      <c r="OYJ41" s="1016"/>
      <c r="OYK41" s="1016"/>
      <c r="OYL41" s="1016"/>
      <c r="OYM41" s="1016"/>
      <c r="OYN41" s="1016"/>
      <c r="OYO41" s="1016"/>
      <c r="OYP41" s="1016"/>
      <c r="OYQ41" s="1016"/>
      <c r="OYR41" s="1016"/>
      <c r="OYS41" s="1016"/>
      <c r="OYT41" s="1016"/>
      <c r="OYU41" s="1016"/>
      <c r="OYV41" s="1016"/>
      <c r="OYW41" s="1016"/>
      <c r="OYX41" s="1016"/>
      <c r="OYY41" s="1016"/>
      <c r="OYZ41" s="1016"/>
      <c r="OZA41" s="1016"/>
      <c r="OZB41" s="1016"/>
      <c r="OZC41" s="1016"/>
      <c r="OZD41" s="1016"/>
      <c r="OZE41" s="1016"/>
      <c r="OZF41" s="1016"/>
      <c r="OZG41" s="1016"/>
      <c r="OZH41" s="1016"/>
      <c r="OZI41" s="1016"/>
      <c r="OZJ41" s="1016"/>
      <c r="OZK41" s="1016"/>
      <c r="OZL41" s="1016"/>
      <c r="OZM41" s="1016"/>
      <c r="OZN41" s="1016"/>
      <c r="OZO41" s="1016"/>
      <c r="OZP41" s="1016"/>
      <c r="OZQ41" s="1016"/>
      <c r="OZR41" s="1016"/>
      <c r="OZS41" s="1016"/>
      <c r="OZT41" s="1016"/>
      <c r="OZU41" s="1016"/>
      <c r="OZV41" s="1016"/>
      <c r="OZW41" s="1016"/>
      <c r="OZX41" s="1016"/>
      <c r="OZY41" s="1016"/>
      <c r="OZZ41" s="1016"/>
      <c r="PAA41" s="1016"/>
      <c r="PAB41" s="1016"/>
      <c r="PAC41" s="1016"/>
      <c r="PAD41" s="1016"/>
      <c r="PAE41" s="1016"/>
      <c r="PAF41" s="1016"/>
      <c r="PAG41" s="1016"/>
      <c r="PAH41" s="1016"/>
      <c r="PAI41" s="1016"/>
      <c r="PAJ41" s="1016"/>
      <c r="PAK41" s="1016"/>
      <c r="PAL41" s="1016"/>
      <c r="PAM41" s="1016"/>
      <c r="PAN41" s="1016"/>
      <c r="PAO41" s="1016"/>
      <c r="PAP41" s="1016"/>
      <c r="PAQ41" s="1016"/>
      <c r="PAR41" s="1016"/>
      <c r="PAS41" s="1016"/>
      <c r="PAT41" s="1016"/>
      <c r="PAU41" s="1016"/>
      <c r="PAV41" s="1016"/>
      <c r="PAW41" s="1016"/>
      <c r="PAX41" s="1016"/>
      <c r="PAY41" s="1016"/>
      <c r="PAZ41" s="1016"/>
      <c r="PBA41" s="1016"/>
      <c r="PBB41" s="1016"/>
      <c r="PBC41" s="1016"/>
      <c r="PBD41" s="1016"/>
      <c r="PBE41" s="1016"/>
      <c r="PBF41" s="1016"/>
      <c r="PBG41" s="1016"/>
      <c r="PBH41" s="1016"/>
      <c r="PBI41" s="1016"/>
      <c r="PBJ41" s="1016"/>
      <c r="PBK41" s="1016"/>
      <c r="PBL41" s="1016"/>
      <c r="PBM41" s="1016"/>
      <c r="PBN41" s="1016"/>
      <c r="PBO41" s="1016"/>
      <c r="PBP41" s="1016"/>
      <c r="PBQ41" s="1016"/>
      <c r="PBR41" s="1016"/>
      <c r="PBS41" s="1016"/>
      <c r="PBT41" s="1016"/>
      <c r="PBU41" s="1016"/>
      <c r="PBV41" s="1016"/>
      <c r="PBW41" s="1016"/>
      <c r="PBX41" s="1016"/>
      <c r="PBY41" s="1016"/>
      <c r="PBZ41" s="1016"/>
      <c r="PCA41" s="1016"/>
      <c r="PCB41" s="1016"/>
      <c r="PCC41" s="1016"/>
      <c r="PCD41" s="1016"/>
      <c r="PCE41" s="1016"/>
      <c r="PCF41" s="1016"/>
      <c r="PCG41" s="1016"/>
      <c r="PCH41" s="1016"/>
      <c r="PCI41" s="1016"/>
      <c r="PCJ41" s="1016"/>
      <c r="PCK41" s="1016"/>
      <c r="PCL41" s="1016"/>
      <c r="PCM41" s="1016"/>
      <c r="PCN41" s="1016"/>
      <c r="PCO41" s="1016"/>
      <c r="PCP41" s="1016"/>
      <c r="PCQ41" s="1016"/>
      <c r="PCR41" s="1016"/>
      <c r="PCS41" s="1016"/>
      <c r="PCT41" s="1016"/>
      <c r="PCU41" s="1016"/>
      <c r="PCV41" s="1016"/>
      <c r="PCW41" s="1016"/>
      <c r="PCX41" s="1016"/>
      <c r="PCY41" s="1016"/>
      <c r="PCZ41" s="1016"/>
      <c r="PDA41" s="1016"/>
      <c r="PDB41" s="1016"/>
      <c r="PDC41" s="1016"/>
      <c r="PDD41" s="1016"/>
      <c r="PDE41" s="1016"/>
      <c r="PDF41" s="1016"/>
      <c r="PDG41" s="1016"/>
      <c r="PDH41" s="1016"/>
      <c r="PDI41" s="1016"/>
      <c r="PDJ41" s="1016"/>
      <c r="PDK41" s="1016"/>
      <c r="PDL41" s="1016"/>
      <c r="PDM41" s="1016"/>
      <c r="PDN41" s="1016"/>
      <c r="PDO41" s="1016"/>
      <c r="PDP41" s="1016"/>
      <c r="PDQ41" s="1016"/>
      <c r="PDR41" s="1016"/>
      <c r="PDS41" s="1016"/>
      <c r="PDT41" s="1016"/>
      <c r="PDU41" s="1016"/>
      <c r="PDV41" s="1016"/>
      <c r="PDW41" s="1016"/>
      <c r="PDX41" s="1016"/>
      <c r="PDY41" s="1016"/>
      <c r="PDZ41" s="1016"/>
      <c r="PEA41" s="1016"/>
      <c r="PEB41" s="1016"/>
      <c r="PEC41" s="1016"/>
      <c r="PED41" s="1016"/>
      <c r="PEE41" s="1016"/>
      <c r="PEF41" s="1016"/>
      <c r="PEG41" s="1016"/>
      <c r="PEH41" s="1016"/>
      <c r="PEI41" s="1016"/>
      <c r="PEJ41" s="1016"/>
      <c r="PEK41" s="1016"/>
      <c r="PEL41" s="1016"/>
      <c r="PEM41" s="1016"/>
      <c r="PEN41" s="1016"/>
      <c r="PEO41" s="1016"/>
      <c r="PEP41" s="1016"/>
      <c r="PEQ41" s="1016"/>
      <c r="PER41" s="1016"/>
      <c r="PES41" s="1016"/>
      <c r="PET41" s="1016"/>
      <c r="PEU41" s="1016"/>
      <c r="PEV41" s="1016"/>
      <c r="PEW41" s="1016"/>
      <c r="PEX41" s="1016"/>
      <c r="PEY41" s="1016"/>
      <c r="PEZ41" s="1016"/>
      <c r="PFA41" s="1016"/>
      <c r="PFB41" s="1016"/>
      <c r="PFC41" s="1016"/>
      <c r="PFD41" s="1016"/>
      <c r="PFE41" s="1016"/>
      <c r="PFF41" s="1016"/>
      <c r="PFG41" s="1016"/>
      <c r="PFH41" s="1016"/>
      <c r="PFI41" s="1016"/>
      <c r="PFJ41" s="1016"/>
      <c r="PFK41" s="1016"/>
      <c r="PFL41" s="1016"/>
      <c r="PFM41" s="1016"/>
      <c r="PFN41" s="1016"/>
      <c r="PFO41" s="1016"/>
      <c r="PFP41" s="1016"/>
      <c r="PFQ41" s="1016"/>
      <c r="PFR41" s="1016"/>
      <c r="PFS41" s="1016"/>
      <c r="PFT41" s="1016"/>
      <c r="PFU41" s="1016"/>
      <c r="PFV41" s="1016"/>
      <c r="PFW41" s="1016"/>
      <c r="PFX41" s="1016"/>
      <c r="PFY41" s="1016"/>
      <c r="PFZ41" s="1016"/>
      <c r="PGA41" s="1016"/>
      <c r="PGB41" s="1016"/>
      <c r="PGC41" s="1016"/>
      <c r="PGD41" s="1016"/>
      <c r="PGE41" s="1016"/>
      <c r="PGF41" s="1016"/>
      <c r="PGG41" s="1016"/>
      <c r="PGH41" s="1016"/>
      <c r="PGI41" s="1016"/>
      <c r="PGJ41" s="1016"/>
      <c r="PGK41" s="1016"/>
      <c r="PGL41" s="1016"/>
      <c r="PGM41" s="1016"/>
      <c r="PGN41" s="1016"/>
      <c r="PGO41" s="1016"/>
      <c r="PGP41" s="1016"/>
      <c r="PGQ41" s="1016"/>
      <c r="PGR41" s="1016"/>
      <c r="PGS41" s="1016"/>
      <c r="PGT41" s="1016"/>
      <c r="PGU41" s="1016"/>
      <c r="PGV41" s="1016"/>
      <c r="PGW41" s="1016"/>
      <c r="PGX41" s="1016"/>
      <c r="PGY41" s="1016"/>
      <c r="PGZ41" s="1016"/>
      <c r="PHA41" s="1016"/>
      <c r="PHB41" s="1016"/>
      <c r="PHC41" s="1016"/>
      <c r="PHD41" s="1016"/>
      <c r="PHE41" s="1016"/>
      <c r="PHF41" s="1016"/>
      <c r="PHG41" s="1016"/>
      <c r="PHH41" s="1016"/>
      <c r="PHI41" s="1016"/>
      <c r="PHJ41" s="1016"/>
      <c r="PHK41" s="1016"/>
      <c r="PHL41" s="1016"/>
      <c r="PHM41" s="1016"/>
      <c r="PHN41" s="1016"/>
      <c r="PHO41" s="1016"/>
      <c r="PHP41" s="1016"/>
      <c r="PHQ41" s="1016"/>
      <c r="PHR41" s="1016"/>
      <c r="PHS41" s="1016"/>
      <c r="PHT41" s="1016"/>
      <c r="PHU41" s="1016"/>
      <c r="PHV41" s="1016"/>
      <c r="PHW41" s="1016"/>
      <c r="PHX41" s="1016"/>
      <c r="PHY41" s="1016"/>
      <c r="PHZ41" s="1016"/>
      <c r="PIA41" s="1016"/>
      <c r="PIB41" s="1016"/>
      <c r="PIC41" s="1016"/>
      <c r="PID41" s="1016"/>
      <c r="PIE41" s="1016"/>
      <c r="PIF41" s="1016"/>
      <c r="PIG41" s="1016"/>
      <c r="PIH41" s="1016"/>
      <c r="PII41" s="1016"/>
      <c r="PIJ41" s="1016"/>
      <c r="PIK41" s="1016"/>
      <c r="PIL41" s="1016"/>
      <c r="PIM41" s="1016"/>
      <c r="PIN41" s="1016"/>
      <c r="PIO41" s="1016"/>
      <c r="PIP41" s="1016"/>
      <c r="PIQ41" s="1016"/>
      <c r="PIR41" s="1016"/>
      <c r="PIS41" s="1016"/>
      <c r="PIT41" s="1016"/>
      <c r="PIU41" s="1016"/>
      <c r="PIV41" s="1016"/>
      <c r="PIW41" s="1016"/>
      <c r="PIX41" s="1016"/>
      <c r="PIY41" s="1016"/>
      <c r="PIZ41" s="1016"/>
      <c r="PJA41" s="1016"/>
      <c r="PJB41" s="1016"/>
      <c r="PJC41" s="1016"/>
      <c r="PJD41" s="1016"/>
      <c r="PJE41" s="1016"/>
      <c r="PJF41" s="1016"/>
      <c r="PJG41" s="1016"/>
      <c r="PJH41" s="1016"/>
      <c r="PJI41" s="1016"/>
      <c r="PJJ41" s="1016"/>
      <c r="PJK41" s="1016"/>
      <c r="PJL41" s="1016"/>
      <c r="PJM41" s="1016"/>
      <c r="PJN41" s="1016"/>
      <c r="PJO41" s="1016"/>
      <c r="PJP41" s="1016"/>
      <c r="PJQ41" s="1016"/>
      <c r="PJR41" s="1016"/>
      <c r="PJS41" s="1016"/>
      <c r="PJT41" s="1016"/>
      <c r="PJU41" s="1016"/>
      <c r="PJV41" s="1016"/>
      <c r="PJW41" s="1016"/>
      <c r="PJX41" s="1016"/>
      <c r="PJY41" s="1016"/>
      <c r="PJZ41" s="1016"/>
      <c r="PKA41" s="1016"/>
      <c r="PKB41" s="1016"/>
      <c r="PKC41" s="1016"/>
      <c r="PKD41" s="1016"/>
      <c r="PKE41" s="1016"/>
      <c r="PKF41" s="1016"/>
      <c r="PKG41" s="1016"/>
      <c r="PKH41" s="1016"/>
      <c r="PKI41" s="1016"/>
      <c r="PKJ41" s="1016"/>
      <c r="PKK41" s="1016"/>
      <c r="PKL41" s="1016"/>
      <c r="PKM41" s="1016"/>
      <c r="PKN41" s="1016"/>
      <c r="PKO41" s="1016"/>
      <c r="PKP41" s="1016"/>
      <c r="PKQ41" s="1016"/>
      <c r="PKR41" s="1016"/>
      <c r="PKS41" s="1016"/>
      <c r="PKT41" s="1016"/>
      <c r="PKU41" s="1016"/>
      <c r="PKV41" s="1016"/>
      <c r="PKW41" s="1016"/>
      <c r="PKX41" s="1016"/>
      <c r="PKY41" s="1016"/>
      <c r="PKZ41" s="1016"/>
      <c r="PLA41" s="1016"/>
      <c r="PLB41" s="1016"/>
      <c r="PLC41" s="1016"/>
      <c r="PLD41" s="1016"/>
      <c r="PLE41" s="1016"/>
      <c r="PLF41" s="1016"/>
      <c r="PLG41" s="1016"/>
      <c r="PLH41" s="1016"/>
      <c r="PLI41" s="1016"/>
      <c r="PLJ41" s="1016"/>
      <c r="PLK41" s="1016"/>
      <c r="PLL41" s="1016"/>
      <c r="PLM41" s="1016"/>
      <c r="PLN41" s="1016"/>
      <c r="PLO41" s="1016"/>
      <c r="PLP41" s="1016"/>
      <c r="PLQ41" s="1016"/>
      <c r="PLR41" s="1016"/>
      <c r="PLS41" s="1016"/>
      <c r="PLT41" s="1016"/>
      <c r="PLU41" s="1016"/>
      <c r="PLV41" s="1016"/>
      <c r="PLW41" s="1016"/>
      <c r="PLX41" s="1016"/>
      <c r="PLY41" s="1016"/>
      <c r="PLZ41" s="1016"/>
      <c r="PMA41" s="1016"/>
      <c r="PMB41" s="1016"/>
      <c r="PMC41" s="1016"/>
      <c r="PMD41" s="1016"/>
      <c r="PME41" s="1016"/>
      <c r="PMF41" s="1016"/>
      <c r="PMG41" s="1016"/>
      <c r="PMH41" s="1016"/>
      <c r="PMI41" s="1016"/>
      <c r="PMJ41" s="1016"/>
      <c r="PMK41" s="1016"/>
      <c r="PML41" s="1016"/>
      <c r="PMM41" s="1016"/>
      <c r="PMN41" s="1016"/>
      <c r="PMO41" s="1016"/>
      <c r="PMP41" s="1016"/>
      <c r="PMQ41" s="1016"/>
      <c r="PMR41" s="1016"/>
      <c r="PMS41" s="1016"/>
      <c r="PMT41" s="1016"/>
      <c r="PMU41" s="1016"/>
      <c r="PMV41" s="1016"/>
      <c r="PMW41" s="1016"/>
      <c r="PMX41" s="1016"/>
      <c r="PMY41" s="1016"/>
      <c r="PMZ41" s="1016"/>
      <c r="PNA41" s="1016"/>
      <c r="PNB41" s="1016"/>
      <c r="PNC41" s="1016"/>
      <c r="PND41" s="1016"/>
      <c r="PNE41" s="1016"/>
      <c r="PNF41" s="1016"/>
      <c r="PNG41" s="1016"/>
      <c r="PNH41" s="1016"/>
      <c r="PNI41" s="1016"/>
      <c r="PNJ41" s="1016"/>
      <c r="PNK41" s="1016"/>
      <c r="PNL41" s="1016"/>
      <c r="PNM41" s="1016"/>
      <c r="PNN41" s="1016"/>
      <c r="PNO41" s="1016"/>
      <c r="PNP41" s="1016"/>
      <c r="PNQ41" s="1016"/>
      <c r="PNR41" s="1016"/>
      <c r="PNS41" s="1016"/>
      <c r="PNT41" s="1016"/>
      <c r="PNU41" s="1016"/>
      <c r="PNV41" s="1016"/>
      <c r="PNW41" s="1016"/>
      <c r="PNX41" s="1016"/>
      <c r="PNY41" s="1016"/>
      <c r="PNZ41" s="1016"/>
      <c r="POA41" s="1016"/>
      <c r="POB41" s="1016"/>
      <c r="POC41" s="1016"/>
      <c r="POD41" s="1016"/>
      <c r="POE41" s="1016"/>
      <c r="POF41" s="1016"/>
      <c r="POG41" s="1016"/>
      <c r="POH41" s="1016"/>
      <c r="POI41" s="1016"/>
      <c r="POJ41" s="1016"/>
      <c r="POK41" s="1016"/>
      <c r="POL41" s="1016"/>
      <c r="POM41" s="1016"/>
      <c r="PON41" s="1016"/>
      <c r="POO41" s="1016"/>
      <c r="POP41" s="1016"/>
      <c r="POQ41" s="1016"/>
      <c r="POR41" s="1016"/>
      <c r="POS41" s="1016"/>
      <c r="POT41" s="1016"/>
      <c r="POU41" s="1016"/>
      <c r="POV41" s="1016"/>
      <c r="POW41" s="1016"/>
      <c r="POX41" s="1016"/>
      <c r="POY41" s="1016"/>
      <c r="POZ41" s="1016"/>
      <c r="PPA41" s="1016"/>
      <c r="PPB41" s="1016"/>
      <c r="PPC41" s="1016"/>
      <c r="PPD41" s="1016"/>
      <c r="PPE41" s="1016"/>
      <c r="PPF41" s="1016"/>
      <c r="PPG41" s="1016"/>
      <c r="PPH41" s="1016"/>
      <c r="PPI41" s="1016"/>
      <c r="PPJ41" s="1016"/>
      <c r="PPK41" s="1016"/>
      <c r="PPL41" s="1016"/>
      <c r="PPM41" s="1016"/>
      <c r="PPN41" s="1016"/>
      <c r="PPO41" s="1016"/>
      <c r="PPP41" s="1016"/>
      <c r="PPQ41" s="1016"/>
      <c r="PPR41" s="1016"/>
      <c r="PPS41" s="1016"/>
      <c r="PPT41" s="1016"/>
      <c r="PPU41" s="1016"/>
      <c r="PPV41" s="1016"/>
      <c r="PPW41" s="1016"/>
      <c r="PPX41" s="1016"/>
      <c r="PPY41" s="1016"/>
      <c r="PPZ41" s="1016"/>
      <c r="PQA41" s="1016"/>
      <c r="PQB41" s="1016"/>
      <c r="PQC41" s="1016"/>
      <c r="PQD41" s="1016"/>
      <c r="PQE41" s="1016"/>
      <c r="PQF41" s="1016"/>
      <c r="PQG41" s="1016"/>
      <c r="PQH41" s="1016"/>
      <c r="PQI41" s="1016"/>
      <c r="PQJ41" s="1016"/>
      <c r="PQK41" s="1016"/>
      <c r="PQL41" s="1016"/>
      <c r="PQM41" s="1016"/>
      <c r="PQN41" s="1016"/>
      <c r="PQO41" s="1016"/>
      <c r="PQP41" s="1016"/>
      <c r="PQQ41" s="1016"/>
      <c r="PQR41" s="1016"/>
      <c r="PQS41" s="1016"/>
      <c r="PQT41" s="1016"/>
      <c r="PQU41" s="1016"/>
      <c r="PQV41" s="1016"/>
      <c r="PQW41" s="1016"/>
      <c r="PQX41" s="1016"/>
      <c r="PQY41" s="1016"/>
      <c r="PQZ41" s="1016"/>
      <c r="PRA41" s="1016"/>
      <c r="PRB41" s="1016"/>
      <c r="PRC41" s="1016"/>
      <c r="PRD41" s="1016"/>
      <c r="PRE41" s="1016"/>
      <c r="PRF41" s="1016"/>
      <c r="PRG41" s="1016"/>
      <c r="PRH41" s="1016"/>
      <c r="PRI41" s="1016"/>
      <c r="PRJ41" s="1016"/>
      <c r="PRK41" s="1016"/>
      <c r="PRL41" s="1016"/>
      <c r="PRM41" s="1016"/>
      <c r="PRN41" s="1016"/>
      <c r="PRO41" s="1016"/>
      <c r="PRP41" s="1016"/>
      <c r="PRQ41" s="1016"/>
      <c r="PRR41" s="1016"/>
      <c r="PRS41" s="1016"/>
      <c r="PRT41" s="1016"/>
      <c r="PRU41" s="1016"/>
      <c r="PRV41" s="1016"/>
      <c r="PRW41" s="1016"/>
      <c r="PRX41" s="1016"/>
      <c r="PRY41" s="1016"/>
      <c r="PRZ41" s="1016"/>
      <c r="PSA41" s="1016"/>
      <c r="PSB41" s="1016"/>
      <c r="PSC41" s="1016"/>
      <c r="PSD41" s="1016"/>
      <c r="PSE41" s="1016"/>
      <c r="PSF41" s="1016"/>
      <c r="PSG41" s="1016"/>
      <c r="PSH41" s="1016"/>
      <c r="PSI41" s="1016"/>
      <c r="PSJ41" s="1016"/>
      <c r="PSK41" s="1016"/>
      <c r="PSL41" s="1016"/>
      <c r="PSM41" s="1016"/>
      <c r="PSN41" s="1016"/>
      <c r="PSO41" s="1016"/>
      <c r="PSP41" s="1016"/>
      <c r="PSQ41" s="1016"/>
      <c r="PSR41" s="1016"/>
      <c r="PSS41" s="1016"/>
      <c r="PST41" s="1016"/>
      <c r="PSU41" s="1016"/>
      <c r="PSV41" s="1016"/>
      <c r="PSW41" s="1016"/>
      <c r="PSX41" s="1016"/>
      <c r="PSY41" s="1016"/>
      <c r="PSZ41" s="1016"/>
      <c r="PTA41" s="1016"/>
      <c r="PTB41" s="1016"/>
      <c r="PTC41" s="1016"/>
      <c r="PTD41" s="1016"/>
      <c r="PTE41" s="1016"/>
      <c r="PTF41" s="1016"/>
      <c r="PTG41" s="1016"/>
      <c r="PTH41" s="1016"/>
      <c r="PTI41" s="1016"/>
      <c r="PTJ41" s="1016"/>
      <c r="PTK41" s="1016"/>
      <c r="PTL41" s="1016"/>
      <c r="PTM41" s="1016"/>
      <c r="PTN41" s="1016"/>
      <c r="PTO41" s="1016"/>
      <c r="PTP41" s="1016"/>
      <c r="PTQ41" s="1016"/>
      <c r="PTR41" s="1016"/>
      <c r="PTS41" s="1016"/>
      <c r="PTT41" s="1016"/>
      <c r="PTU41" s="1016"/>
      <c r="PTV41" s="1016"/>
      <c r="PTW41" s="1016"/>
      <c r="PTX41" s="1016"/>
      <c r="PTY41" s="1016"/>
      <c r="PTZ41" s="1016"/>
      <c r="PUA41" s="1016"/>
      <c r="PUB41" s="1016"/>
      <c r="PUC41" s="1016"/>
      <c r="PUD41" s="1016"/>
      <c r="PUE41" s="1016"/>
      <c r="PUF41" s="1016"/>
      <c r="PUG41" s="1016"/>
      <c r="PUH41" s="1016"/>
      <c r="PUI41" s="1016"/>
      <c r="PUJ41" s="1016"/>
      <c r="PUK41" s="1016"/>
      <c r="PUL41" s="1016"/>
      <c r="PUM41" s="1016"/>
      <c r="PUN41" s="1016"/>
      <c r="PUO41" s="1016"/>
      <c r="PUP41" s="1016"/>
      <c r="PUQ41" s="1016"/>
      <c r="PUR41" s="1016"/>
      <c r="PUS41" s="1016"/>
      <c r="PUT41" s="1016"/>
      <c r="PUU41" s="1016"/>
      <c r="PUV41" s="1016"/>
      <c r="PUW41" s="1016"/>
      <c r="PUX41" s="1016"/>
      <c r="PUY41" s="1016"/>
      <c r="PUZ41" s="1016"/>
      <c r="PVA41" s="1016"/>
      <c r="PVB41" s="1016"/>
      <c r="PVC41" s="1016"/>
      <c r="PVD41" s="1016"/>
      <c r="PVE41" s="1016"/>
      <c r="PVF41" s="1016"/>
      <c r="PVG41" s="1016"/>
      <c r="PVH41" s="1016"/>
      <c r="PVI41" s="1016"/>
      <c r="PVJ41" s="1016"/>
      <c r="PVK41" s="1016"/>
      <c r="PVL41" s="1016"/>
      <c r="PVM41" s="1016"/>
      <c r="PVN41" s="1016"/>
      <c r="PVO41" s="1016"/>
      <c r="PVP41" s="1016"/>
      <c r="PVQ41" s="1016"/>
      <c r="PVR41" s="1016"/>
      <c r="PVS41" s="1016"/>
      <c r="PVT41" s="1016"/>
      <c r="PVU41" s="1016"/>
      <c r="PVV41" s="1016"/>
      <c r="PVW41" s="1016"/>
      <c r="PVX41" s="1016"/>
      <c r="PVY41" s="1016"/>
      <c r="PVZ41" s="1016"/>
      <c r="PWA41" s="1016"/>
      <c r="PWB41" s="1016"/>
      <c r="PWC41" s="1016"/>
      <c r="PWD41" s="1016"/>
      <c r="PWE41" s="1016"/>
      <c r="PWF41" s="1016"/>
      <c r="PWG41" s="1016"/>
      <c r="PWH41" s="1016"/>
      <c r="PWI41" s="1016"/>
      <c r="PWJ41" s="1016"/>
      <c r="PWK41" s="1016"/>
      <c r="PWL41" s="1016"/>
      <c r="PWM41" s="1016"/>
      <c r="PWN41" s="1016"/>
      <c r="PWO41" s="1016"/>
      <c r="PWP41" s="1016"/>
      <c r="PWQ41" s="1016"/>
      <c r="PWR41" s="1016"/>
      <c r="PWS41" s="1016"/>
      <c r="PWT41" s="1016"/>
      <c r="PWU41" s="1016"/>
      <c r="PWV41" s="1016"/>
      <c r="PWW41" s="1016"/>
      <c r="PWX41" s="1016"/>
      <c r="PWY41" s="1016"/>
      <c r="PWZ41" s="1016"/>
      <c r="PXA41" s="1016"/>
      <c r="PXB41" s="1016"/>
      <c r="PXC41" s="1016"/>
      <c r="PXD41" s="1016"/>
      <c r="PXE41" s="1016"/>
      <c r="PXF41" s="1016"/>
      <c r="PXG41" s="1016"/>
      <c r="PXH41" s="1016"/>
      <c r="PXI41" s="1016"/>
      <c r="PXJ41" s="1016"/>
      <c r="PXK41" s="1016"/>
      <c r="PXL41" s="1016"/>
      <c r="PXM41" s="1016"/>
      <c r="PXN41" s="1016"/>
      <c r="PXO41" s="1016"/>
      <c r="PXP41" s="1016"/>
      <c r="PXQ41" s="1016"/>
      <c r="PXR41" s="1016"/>
      <c r="PXS41" s="1016"/>
      <c r="PXT41" s="1016"/>
      <c r="PXU41" s="1016"/>
      <c r="PXV41" s="1016"/>
      <c r="PXW41" s="1016"/>
      <c r="PXX41" s="1016"/>
      <c r="PXY41" s="1016"/>
      <c r="PXZ41" s="1016"/>
      <c r="PYA41" s="1016"/>
      <c r="PYB41" s="1016"/>
      <c r="PYC41" s="1016"/>
      <c r="PYD41" s="1016"/>
      <c r="PYE41" s="1016"/>
      <c r="PYF41" s="1016"/>
      <c r="PYG41" s="1016"/>
      <c r="PYH41" s="1016"/>
      <c r="PYI41" s="1016"/>
      <c r="PYJ41" s="1016"/>
      <c r="PYK41" s="1016"/>
      <c r="PYL41" s="1016"/>
      <c r="PYM41" s="1016"/>
      <c r="PYN41" s="1016"/>
      <c r="PYO41" s="1016"/>
      <c r="PYP41" s="1016"/>
      <c r="PYQ41" s="1016"/>
      <c r="PYR41" s="1016"/>
      <c r="PYS41" s="1016"/>
      <c r="PYT41" s="1016"/>
      <c r="PYU41" s="1016"/>
      <c r="PYV41" s="1016"/>
      <c r="PYW41" s="1016"/>
      <c r="PYX41" s="1016"/>
      <c r="PYY41" s="1016"/>
      <c r="PYZ41" s="1016"/>
      <c r="PZA41" s="1016"/>
      <c r="PZB41" s="1016"/>
      <c r="PZC41" s="1016"/>
      <c r="PZD41" s="1016"/>
      <c r="PZE41" s="1016"/>
      <c r="PZF41" s="1016"/>
      <c r="PZG41" s="1016"/>
      <c r="PZH41" s="1016"/>
      <c r="PZI41" s="1016"/>
      <c r="PZJ41" s="1016"/>
      <c r="PZK41" s="1016"/>
      <c r="PZL41" s="1016"/>
      <c r="PZM41" s="1016"/>
      <c r="PZN41" s="1016"/>
      <c r="PZO41" s="1016"/>
      <c r="PZP41" s="1016"/>
      <c r="PZQ41" s="1016"/>
      <c r="PZR41" s="1016"/>
      <c r="PZS41" s="1016"/>
      <c r="PZT41" s="1016"/>
      <c r="PZU41" s="1016"/>
      <c r="PZV41" s="1016"/>
      <c r="PZW41" s="1016"/>
      <c r="PZX41" s="1016"/>
      <c r="PZY41" s="1016"/>
      <c r="PZZ41" s="1016"/>
      <c r="QAA41" s="1016"/>
      <c r="QAB41" s="1016"/>
      <c r="QAC41" s="1016"/>
      <c r="QAD41" s="1016"/>
      <c r="QAE41" s="1016"/>
      <c r="QAF41" s="1016"/>
      <c r="QAG41" s="1016"/>
      <c r="QAH41" s="1016"/>
      <c r="QAI41" s="1016"/>
      <c r="QAJ41" s="1016"/>
      <c r="QAK41" s="1016"/>
      <c r="QAL41" s="1016"/>
      <c r="QAM41" s="1016"/>
      <c r="QAN41" s="1016"/>
      <c r="QAO41" s="1016"/>
      <c r="QAP41" s="1016"/>
      <c r="QAQ41" s="1016"/>
      <c r="QAR41" s="1016"/>
      <c r="QAS41" s="1016"/>
      <c r="QAT41" s="1016"/>
      <c r="QAU41" s="1016"/>
      <c r="QAV41" s="1016"/>
      <c r="QAW41" s="1016"/>
      <c r="QAX41" s="1016"/>
      <c r="QAY41" s="1016"/>
      <c r="QAZ41" s="1016"/>
      <c r="QBA41" s="1016"/>
      <c r="QBB41" s="1016"/>
      <c r="QBC41" s="1016"/>
      <c r="QBD41" s="1016"/>
      <c r="QBE41" s="1016"/>
      <c r="QBF41" s="1016"/>
      <c r="QBG41" s="1016"/>
      <c r="QBH41" s="1016"/>
      <c r="QBI41" s="1016"/>
      <c r="QBJ41" s="1016"/>
      <c r="QBK41" s="1016"/>
      <c r="QBL41" s="1016"/>
      <c r="QBM41" s="1016"/>
      <c r="QBN41" s="1016"/>
      <c r="QBO41" s="1016"/>
      <c r="QBP41" s="1016"/>
      <c r="QBQ41" s="1016"/>
      <c r="QBR41" s="1016"/>
      <c r="QBS41" s="1016"/>
      <c r="QBT41" s="1016"/>
      <c r="QBU41" s="1016"/>
      <c r="QBV41" s="1016"/>
      <c r="QBW41" s="1016"/>
      <c r="QBX41" s="1016"/>
      <c r="QBY41" s="1016"/>
      <c r="QBZ41" s="1016"/>
      <c r="QCA41" s="1016"/>
      <c r="QCB41" s="1016"/>
      <c r="QCC41" s="1016"/>
      <c r="QCD41" s="1016"/>
      <c r="QCE41" s="1016"/>
      <c r="QCF41" s="1016"/>
      <c r="QCG41" s="1016"/>
      <c r="QCH41" s="1016"/>
      <c r="QCI41" s="1016"/>
      <c r="QCJ41" s="1016"/>
      <c r="QCK41" s="1016"/>
      <c r="QCL41" s="1016"/>
      <c r="QCM41" s="1016"/>
      <c r="QCN41" s="1016"/>
      <c r="QCO41" s="1016"/>
      <c r="QCP41" s="1016"/>
      <c r="QCQ41" s="1016"/>
      <c r="QCR41" s="1016"/>
      <c r="QCS41" s="1016"/>
      <c r="QCT41" s="1016"/>
      <c r="QCU41" s="1016"/>
      <c r="QCV41" s="1016"/>
      <c r="QCW41" s="1016"/>
      <c r="QCX41" s="1016"/>
      <c r="QCY41" s="1016"/>
      <c r="QCZ41" s="1016"/>
      <c r="QDA41" s="1016"/>
      <c r="QDB41" s="1016"/>
      <c r="QDC41" s="1016"/>
      <c r="QDD41" s="1016"/>
      <c r="QDE41" s="1016"/>
      <c r="QDF41" s="1016"/>
      <c r="QDG41" s="1016"/>
      <c r="QDH41" s="1016"/>
      <c r="QDI41" s="1016"/>
      <c r="QDJ41" s="1016"/>
      <c r="QDK41" s="1016"/>
      <c r="QDL41" s="1016"/>
      <c r="QDM41" s="1016"/>
      <c r="QDN41" s="1016"/>
      <c r="QDO41" s="1016"/>
      <c r="QDP41" s="1016"/>
      <c r="QDQ41" s="1016"/>
      <c r="QDR41" s="1016"/>
      <c r="QDS41" s="1016"/>
      <c r="QDT41" s="1016"/>
      <c r="QDU41" s="1016"/>
      <c r="QDV41" s="1016"/>
      <c r="QDW41" s="1016"/>
      <c r="QDX41" s="1016"/>
      <c r="QDY41" s="1016"/>
      <c r="QDZ41" s="1016"/>
      <c r="QEA41" s="1016"/>
      <c r="QEB41" s="1016"/>
      <c r="QEC41" s="1016"/>
      <c r="QED41" s="1016"/>
      <c r="QEE41" s="1016"/>
      <c r="QEF41" s="1016"/>
      <c r="QEG41" s="1016"/>
      <c r="QEH41" s="1016"/>
      <c r="QEI41" s="1016"/>
      <c r="QEJ41" s="1016"/>
      <c r="QEK41" s="1016"/>
      <c r="QEL41" s="1016"/>
      <c r="QEM41" s="1016"/>
      <c r="QEN41" s="1016"/>
      <c r="QEO41" s="1016"/>
      <c r="QEP41" s="1016"/>
      <c r="QEQ41" s="1016"/>
      <c r="QER41" s="1016"/>
      <c r="QES41" s="1016"/>
      <c r="QET41" s="1016"/>
      <c r="QEU41" s="1016"/>
      <c r="QEV41" s="1016"/>
      <c r="QEW41" s="1016"/>
      <c r="QEX41" s="1016"/>
      <c r="QEY41" s="1016"/>
      <c r="QEZ41" s="1016"/>
      <c r="QFA41" s="1016"/>
      <c r="QFB41" s="1016"/>
      <c r="QFC41" s="1016"/>
      <c r="QFD41" s="1016"/>
      <c r="QFE41" s="1016"/>
      <c r="QFF41" s="1016"/>
      <c r="QFG41" s="1016"/>
      <c r="QFH41" s="1016"/>
      <c r="QFI41" s="1016"/>
      <c r="QFJ41" s="1016"/>
      <c r="QFK41" s="1016"/>
      <c r="QFL41" s="1016"/>
      <c r="QFM41" s="1016"/>
      <c r="QFN41" s="1016"/>
      <c r="QFO41" s="1016"/>
      <c r="QFP41" s="1016"/>
      <c r="QFQ41" s="1016"/>
      <c r="QFR41" s="1016"/>
      <c r="QFS41" s="1016"/>
      <c r="QFT41" s="1016"/>
      <c r="QFU41" s="1016"/>
      <c r="QFV41" s="1016"/>
      <c r="QFW41" s="1016"/>
      <c r="QFX41" s="1016"/>
      <c r="QFY41" s="1016"/>
      <c r="QFZ41" s="1016"/>
      <c r="QGA41" s="1016"/>
      <c r="QGB41" s="1016"/>
      <c r="QGC41" s="1016"/>
      <c r="QGD41" s="1016"/>
      <c r="QGE41" s="1016"/>
      <c r="QGF41" s="1016"/>
      <c r="QGG41" s="1016"/>
      <c r="QGH41" s="1016"/>
      <c r="QGI41" s="1016"/>
      <c r="QGJ41" s="1016"/>
      <c r="QGK41" s="1016"/>
      <c r="QGL41" s="1016"/>
      <c r="QGM41" s="1016"/>
      <c r="QGN41" s="1016"/>
      <c r="QGO41" s="1016"/>
      <c r="QGP41" s="1016"/>
      <c r="QGQ41" s="1016"/>
      <c r="QGR41" s="1016"/>
      <c r="QGS41" s="1016"/>
      <c r="QGT41" s="1016"/>
      <c r="QGU41" s="1016"/>
      <c r="QGV41" s="1016"/>
      <c r="QGW41" s="1016"/>
      <c r="QGX41" s="1016"/>
      <c r="QGY41" s="1016"/>
      <c r="QGZ41" s="1016"/>
      <c r="QHA41" s="1016"/>
      <c r="QHB41" s="1016"/>
      <c r="QHC41" s="1016"/>
      <c r="QHD41" s="1016"/>
      <c r="QHE41" s="1016"/>
      <c r="QHF41" s="1016"/>
      <c r="QHG41" s="1016"/>
      <c r="QHH41" s="1016"/>
      <c r="QHI41" s="1016"/>
      <c r="QHJ41" s="1016"/>
      <c r="QHK41" s="1016"/>
      <c r="QHL41" s="1016"/>
      <c r="QHM41" s="1016"/>
      <c r="QHN41" s="1016"/>
      <c r="QHO41" s="1016"/>
      <c r="QHP41" s="1016"/>
      <c r="QHQ41" s="1016"/>
      <c r="QHR41" s="1016"/>
      <c r="QHS41" s="1016"/>
      <c r="QHT41" s="1016"/>
      <c r="QHU41" s="1016"/>
      <c r="QHV41" s="1016"/>
      <c r="QHW41" s="1016"/>
      <c r="QHX41" s="1016"/>
      <c r="QHY41" s="1016"/>
      <c r="QHZ41" s="1016"/>
      <c r="QIA41" s="1016"/>
      <c r="QIB41" s="1016"/>
      <c r="QIC41" s="1016"/>
      <c r="QID41" s="1016"/>
      <c r="QIE41" s="1016"/>
      <c r="QIF41" s="1016"/>
      <c r="QIG41" s="1016"/>
      <c r="QIH41" s="1016"/>
      <c r="QII41" s="1016"/>
      <c r="QIJ41" s="1016"/>
      <c r="QIK41" s="1016"/>
      <c r="QIL41" s="1016"/>
      <c r="QIM41" s="1016"/>
      <c r="QIN41" s="1016"/>
      <c r="QIO41" s="1016"/>
      <c r="QIP41" s="1016"/>
      <c r="QIQ41" s="1016"/>
      <c r="QIR41" s="1016"/>
      <c r="QIS41" s="1016"/>
      <c r="QIT41" s="1016"/>
      <c r="QIU41" s="1016"/>
      <c r="QIV41" s="1016"/>
      <c r="QIW41" s="1016"/>
      <c r="QIX41" s="1016"/>
      <c r="QIY41" s="1016"/>
      <c r="QIZ41" s="1016"/>
      <c r="QJA41" s="1016"/>
      <c r="QJB41" s="1016"/>
      <c r="QJC41" s="1016"/>
      <c r="QJD41" s="1016"/>
      <c r="QJE41" s="1016"/>
      <c r="QJF41" s="1016"/>
      <c r="QJG41" s="1016"/>
      <c r="QJH41" s="1016"/>
      <c r="QJI41" s="1016"/>
      <c r="QJJ41" s="1016"/>
      <c r="QJK41" s="1016"/>
      <c r="QJL41" s="1016"/>
      <c r="QJM41" s="1016"/>
      <c r="QJN41" s="1016"/>
      <c r="QJO41" s="1016"/>
      <c r="QJP41" s="1016"/>
      <c r="QJQ41" s="1016"/>
      <c r="QJR41" s="1016"/>
      <c r="QJS41" s="1016"/>
      <c r="QJT41" s="1016"/>
      <c r="QJU41" s="1016"/>
      <c r="QJV41" s="1016"/>
      <c r="QJW41" s="1016"/>
      <c r="QJX41" s="1016"/>
      <c r="QJY41" s="1016"/>
      <c r="QJZ41" s="1016"/>
      <c r="QKA41" s="1016"/>
      <c r="QKB41" s="1016"/>
      <c r="QKC41" s="1016"/>
      <c r="QKD41" s="1016"/>
      <c r="QKE41" s="1016"/>
      <c r="QKF41" s="1016"/>
      <c r="QKG41" s="1016"/>
      <c r="QKH41" s="1016"/>
      <c r="QKI41" s="1016"/>
      <c r="QKJ41" s="1016"/>
      <c r="QKK41" s="1016"/>
      <c r="QKL41" s="1016"/>
      <c r="QKM41" s="1016"/>
      <c r="QKN41" s="1016"/>
      <c r="QKO41" s="1016"/>
      <c r="QKP41" s="1016"/>
      <c r="QKQ41" s="1016"/>
      <c r="QKR41" s="1016"/>
      <c r="QKS41" s="1016"/>
      <c r="QKT41" s="1016"/>
      <c r="QKU41" s="1016"/>
      <c r="QKV41" s="1016"/>
      <c r="QKW41" s="1016"/>
      <c r="QKX41" s="1016"/>
      <c r="QKY41" s="1016"/>
      <c r="QKZ41" s="1016"/>
      <c r="QLA41" s="1016"/>
      <c r="QLB41" s="1016"/>
      <c r="QLC41" s="1016"/>
      <c r="QLD41" s="1016"/>
      <c r="QLE41" s="1016"/>
      <c r="QLF41" s="1016"/>
      <c r="QLG41" s="1016"/>
      <c r="QLH41" s="1016"/>
      <c r="QLI41" s="1016"/>
      <c r="QLJ41" s="1016"/>
      <c r="QLK41" s="1016"/>
      <c r="QLL41" s="1016"/>
      <c r="QLM41" s="1016"/>
      <c r="QLN41" s="1016"/>
      <c r="QLO41" s="1016"/>
      <c r="QLP41" s="1016"/>
      <c r="QLQ41" s="1016"/>
      <c r="QLR41" s="1016"/>
      <c r="QLS41" s="1016"/>
      <c r="QLT41" s="1016"/>
      <c r="QLU41" s="1016"/>
      <c r="QLV41" s="1016"/>
      <c r="QLW41" s="1016"/>
      <c r="QLX41" s="1016"/>
      <c r="QLY41" s="1016"/>
      <c r="QLZ41" s="1016"/>
      <c r="QMA41" s="1016"/>
      <c r="QMB41" s="1016"/>
      <c r="QMC41" s="1016"/>
      <c r="QMD41" s="1016"/>
      <c r="QME41" s="1016"/>
      <c r="QMF41" s="1016"/>
      <c r="QMG41" s="1016"/>
      <c r="QMH41" s="1016"/>
      <c r="QMI41" s="1016"/>
      <c r="QMJ41" s="1016"/>
      <c r="QMK41" s="1016"/>
      <c r="QML41" s="1016"/>
      <c r="QMM41" s="1016"/>
      <c r="QMN41" s="1016"/>
      <c r="QMO41" s="1016"/>
      <c r="QMP41" s="1016"/>
      <c r="QMQ41" s="1016"/>
      <c r="QMR41" s="1016"/>
      <c r="QMS41" s="1016"/>
      <c r="QMT41" s="1016"/>
      <c r="QMU41" s="1016"/>
      <c r="QMV41" s="1016"/>
      <c r="QMW41" s="1016"/>
      <c r="QMX41" s="1016"/>
      <c r="QMY41" s="1016"/>
      <c r="QMZ41" s="1016"/>
      <c r="QNA41" s="1016"/>
      <c r="QNB41" s="1016"/>
      <c r="QNC41" s="1016"/>
      <c r="QND41" s="1016"/>
      <c r="QNE41" s="1016"/>
      <c r="QNF41" s="1016"/>
      <c r="QNG41" s="1016"/>
      <c r="QNH41" s="1016"/>
      <c r="QNI41" s="1016"/>
      <c r="QNJ41" s="1016"/>
      <c r="QNK41" s="1016"/>
      <c r="QNL41" s="1016"/>
      <c r="QNM41" s="1016"/>
      <c r="QNN41" s="1016"/>
      <c r="QNO41" s="1016"/>
      <c r="QNP41" s="1016"/>
      <c r="QNQ41" s="1016"/>
      <c r="QNR41" s="1016"/>
      <c r="QNS41" s="1016"/>
      <c r="QNT41" s="1016"/>
      <c r="QNU41" s="1016"/>
      <c r="QNV41" s="1016"/>
      <c r="QNW41" s="1016"/>
      <c r="QNX41" s="1016"/>
      <c r="QNY41" s="1016"/>
      <c r="QNZ41" s="1016"/>
      <c r="QOA41" s="1016"/>
      <c r="QOB41" s="1016"/>
      <c r="QOC41" s="1016"/>
      <c r="QOD41" s="1016"/>
      <c r="QOE41" s="1016"/>
      <c r="QOF41" s="1016"/>
      <c r="QOG41" s="1016"/>
      <c r="QOH41" s="1016"/>
      <c r="QOI41" s="1016"/>
      <c r="QOJ41" s="1016"/>
      <c r="QOK41" s="1016"/>
      <c r="QOL41" s="1016"/>
      <c r="QOM41" s="1016"/>
      <c r="QON41" s="1016"/>
      <c r="QOO41" s="1016"/>
      <c r="QOP41" s="1016"/>
      <c r="QOQ41" s="1016"/>
      <c r="QOR41" s="1016"/>
      <c r="QOS41" s="1016"/>
      <c r="QOT41" s="1016"/>
      <c r="QOU41" s="1016"/>
      <c r="QOV41" s="1016"/>
      <c r="QOW41" s="1016"/>
      <c r="QOX41" s="1016"/>
      <c r="QOY41" s="1016"/>
      <c r="QOZ41" s="1016"/>
      <c r="QPA41" s="1016"/>
      <c r="QPB41" s="1016"/>
      <c r="QPC41" s="1016"/>
      <c r="QPD41" s="1016"/>
      <c r="QPE41" s="1016"/>
      <c r="QPF41" s="1016"/>
      <c r="QPG41" s="1016"/>
      <c r="QPH41" s="1016"/>
      <c r="QPI41" s="1016"/>
      <c r="QPJ41" s="1016"/>
      <c r="QPK41" s="1016"/>
      <c r="QPL41" s="1016"/>
      <c r="QPM41" s="1016"/>
      <c r="QPN41" s="1016"/>
      <c r="QPO41" s="1016"/>
      <c r="QPP41" s="1016"/>
      <c r="QPQ41" s="1016"/>
      <c r="QPR41" s="1016"/>
      <c r="QPS41" s="1016"/>
      <c r="QPT41" s="1016"/>
      <c r="QPU41" s="1016"/>
      <c r="QPV41" s="1016"/>
      <c r="QPW41" s="1016"/>
      <c r="QPX41" s="1016"/>
      <c r="QPY41" s="1016"/>
      <c r="QPZ41" s="1016"/>
      <c r="QQA41" s="1016"/>
      <c r="QQB41" s="1016"/>
      <c r="QQC41" s="1016"/>
      <c r="QQD41" s="1016"/>
      <c r="QQE41" s="1016"/>
      <c r="QQF41" s="1016"/>
      <c r="QQG41" s="1016"/>
      <c r="QQH41" s="1016"/>
      <c r="QQI41" s="1016"/>
      <c r="QQJ41" s="1016"/>
      <c r="QQK41" s="1016"/>
      <c r="QQL41" s="1016"/>
      <c r="QQM41" s="1016"/>
      <c r="QQN41" s="1016"/>
      <c r="QQO41" s="1016"/>
      <c r="QQP41" s="1016"/>
      <c r="QQQ41" s="1016"/>
      <c r="QQR41" s="1016"/>
      <c r="QQS41" s="1016"/>
      <c r="QQT41" s="1016"/>
      <c r="QQU41" s="1016"/>
      <c r="QQV41" s="1016"/>
      <c r="QQW41" s="1016"/>
      <c r="QQX41" s="1016"/>
      <c r="QQY41" s="1016"/>
      <c r="QQZ41" s="1016"/>
      <c r="QRA41" s="1016"/>
      <c r="QRB41" s="1016"/>
      <c r="QRC41" s="1016"/>
      <c r="QRD41" s="1016"/>
      <c r="QRE41" s="1016"/>
      <c r="QRF41" s="1016"/>
      <c r="QRG41" s="1016"/>
      <c r="QRH41" s="1016"/>
      <c r="QRI41" s="1016"/>
      <c r="QRJ41" s="1016"/>
      <c r="QRK41" s="1016"/>
      <c r="QRL41" s="1016"/>
      <c r="QRM41" s="1016"/>
      <c r="QRN41" s="1016"/>
      <c r="QRO41" s="1016"/>
      <c r="QRP41" s="1016"/>
      <c r="QRQ41" s="1016"/>
      <c r="QRR41" s="1016"/>
      <c r="QRS41" s="1016"/>
      <c r="QRT41" s="1016"/>
      <c r="QRU41" s="1016"/>
      <c r="QRV41" s="1016"/>
      <c r="QRW41" s="1016"/>
      <c r="QRX41" s="1016"/>
      <c r="QRY41" s="1016"/>
      <c r="QRZ41" s="1016"/>
      <c r="QSA41" s="1016"/>
      <c r="QSB41" s="1016"/>
      <c r="QSC41" s="1016"/>
      <c r="QSD41" s="1016"/>
      <c r="QSE41" s="1016"/>
      <c r="QSF41" s="1016"/>
      <c r="QSG41" s="1016"/>
      <c r="QSH41" s="1016"/>
      <c r="QSI41" s="1016"/>
      <c r="QSJ41" s="1016"/>
      <c r="QSK41" s="1016"/>
      <c r="QSL41" s="1016"/>
      <c r="QSM41" s="1016"/>
      <c r="QSN41" s="1016"/>
      <c r="QSO41" s="1016"/>
      <c r="QSP41" s="1016"/>
      <c r="QSQ41" s="1016"/>
      <c r="QSR41" s="1016"/>
      <c r="QSS41" s="1016"/>
      <c r="QST41" s="1016"/>
      <c r="QSU41" s="1016"/>
      <c r="QSV41" s="1016"/>
      <c r="QSW41" s="1016"/>
      <c r="QSX41" s="1016"/>
      <c r="QSY41" s="1016"/>
      <c r="QSZ41" s="1016"/>
      <c r="QTA41" s="1016"/>
      <c r="QTB41" s="1016"/>
      <c r="QTC41" s="1016"/>
      <c r="QTD41" s="1016"/>
      <c r="QTE41" s="1016"/>
      <c r="QTF41" s="1016"/>
      <c r="QTG41" s="1016"/>
      <c r="QTH41" s="1016"/>
      <c r="QTI41" s="1016"/>
      <c r="QTJ41" s="1016"/>
      <c r="QTK41" s="1016"/>
      <c r="QTL41" s="1016"/>
      <c r="QTM41" s="1016"/>
      <c r="QTN41" s="1016"/>
      <c r="QTO41" s="1016"/>
      <c r="QTP41" s="1016"/>
      <c r="QTQ41" s="1016"/>
      <c r="QTR41" s="1016"/>
      <c r="QTS41" s="1016"/>
      <c r="QTT41" s="1016"/>
      <c r="QTU41" s="1016"/>
      <c r="QTV41" s="1016"/>
      <c r="QTW41" s="1016"/>
      <c r="QTX41" s="1016"/>
      <c r="QTY41" s="1016"/>
      <c r="QTZ41" s="1016"/>
      <c r="QUA41" s="1016"/>
      <c r="QUB41" s="1016"/>
      <c r="QUC41" s="1016"/>
      <c r="QUD41" s="1016"/>
      <c r="QUE41" s="1016"/>
      <c r="QUF41" s="1016"/>
      <c r="QUG41" s="1016"/>
      <c r="QUH41" s="1016"/>
      <c r="QUI41" s="1016"/>
      <c r="QUJ41" s="1016"/>
      <c r="QUK41" s="1016"/>
      <c r="QUL41" s="1016"/>
      <c r="QUM41" s="1016"/>
      <c r="QUN41" s="1016"/>
      <c r="QUO41" s="1016"/>
      <c r="QUP41" s="1016"/>
      <c r="QUQ41" s="1016"/>
      <c r="QUR41" s="1016"/>
      <c r="QUS41" s="1016"/>
      <c r="QUT41" s="1016"/>
      <c r="QUU41" s="1016"/>
      <c r="QUV41" s="1016"/>
      <c r="QUW41" s="1016"/>
      <c r="QUX41" s="1016"/>
      <c r="QUY41" s="1016"/>
      <c r="QUZ41" s="1016"/>
      <c r="QVA41" s="1016"/>
      <c r="QVB41" s="1016"/>
      <c r="QVC41" s="1016"/>
      <c r="QVD41" s="1016"/>
      <c r="QVE41" s="1016"/>
      <c r="QVF41" s="1016"/>
      <c r="QVG41" s="1016"/>
      <c r="QVH41" s="1016"/>
      <c r="QVI41" s="1016"/>
      <c r="QVJ41" s="1016"/>
      <c r="QVK41" s="1016"/>
      <c r="QVL41" s="1016"/>
      <c r="QVM41" s="1016"/>
      <c r="QVN41" s="1016"/>
      <c r="QVO41" s="1016"/>
      <c r="QVP41" s="1016"/>
      <c r="QVQ41" s="1016"/>
      <c r="QVR41" s="1016"/>
      <c r="QVS41" s="1016"/>
      <c r="QVT41" s="1016"/>
      <c r="QVU41" s="1016"/>
      <c r="QVV41" s="1016"/>
      <c r="QVW41" s="1016"/>
      <c r="QVX41" s="1016"/>
      <c r="QVY41" s="1016"/>
      <c r="QVZ41" s="1016"/>
      <c r="QWA41" s="1016"/>
      <c r="QWB41" s="1016"/>
      <c r="QWC41" s="1016"/>
      <c r="QWD41" s="1016"/>
      <c r="QWE41" s="1016"/>
      <c r="QWF41" s="1016"/>
      <c r="QWG41" s="1016"/>
      <c r="QWH41" s="1016"/>
      <c r="QWI41" s="1016"/>
      <c r="QWJ41" s="1016"/>
      <c r="QWK41" s="1016"/>
      <c r="QWL41" s="1016"/>
      <c r="QWM41" s="1016"/>
      <c r="QWN41" s="1016"/>
      <c r="QWO41" s="1016"/>
      <c r="QWP41" s="1016"/>
      <c r="QWQ41" s="1016"/>
      <c r="QWR41" s="1016"/>
      <c r="QWS41" s="1016"/>
      <c r="QWT41" s="1016"/>
      <c r="QWU41" s="1016"/>
      <c r="QWV41" s="1016"/>
      <c r="QWW41" s="1016"/>
      <c r="QWX41" s="1016"/>
      <c r="QWY41" s="1016"/>
      <c r="QWZ41" s="1016"/>
      <c r="QXA41" s="1016"/>
      <c r="QXB41" s="1016"/>
      <c r="QXC41" s="1016"/>
      <c r="QXD41" s="1016"/>
      <c r="QXE41" s="1016"/>
      <c r="QXF41" s="1016"/>
      <c r="QXG41" s="1016"/>
      <c r="QXH41" s="1016"/>
      <c r="QXI41" s="1016"/>
      <c r="QXJ41" s="1016"/>
      <c r="QXK41" s="1016"/>
      <c r="QXL41" s="1016"/>
      <c r="QXM41" s="1016"/>
      <c r="QXN41" s="1016"/>
      <c r="QXO41" s="1016"/>
      <c r="QXP41" s="1016"/>
      <c r="QXQ41" s="1016"/>
      <c r="QXR41" s="1016"/>
      <c r="QXS41" s="1016"/>
      <c r="QXT41" s="1016"/>
      <c r="QXU41" s="1016"/>
      <c r="QXV41" s="1016"/>
      <c r="QXW41" s="1016"/>
      <c r="QXX41" s="1016"/>
      <c r="QXY41" s="1016"/>
      <c r="QXZ41" s="1016"/>
      <c r="QYA41" s="1016"/>
      <c r="QYB41" s="1016"/>
      <c r="QYC41" s="1016"/>
      <c r="QYD41" s="1016"/>
      <c r="QYE41" s="1016"/>
      <c r="QYF41" s="1016"/>
      <c r="QYG41" s="1016"/>
      <c r="QYH41" s="1016"/>
      <c r="QYI41" s="1016"/>
      <c r="QYJ41" s="1016"/>
      <c r="QYK41" s="1016"/>
      <c r="QYL41" s="1016"/>
      <c r="QYM41" s="1016"/>
      <c r="QYN41" s="1016"/>
      <c r="QYO41" s="1016"/>
      <c r="QYP41" s="1016"/>
      <c r="QYQ41" s="1016"/>
      <c r="QYR41" s="1016"/>
      <c r="QYS41" s="1016"/>
      <c r="QYT41" s="1016"/>
      <c r="QYU41" s="1016"/>
      <c r="QYV41" s="1016"/>
      <c r="QYW41" s="1016"/>
      <c r="QYX41" s="1016"/>
      <c r="QYY41" s="1016"/>
      <c r="QYZ41" s="1016"/>
      <c r="QZA41" s="1016"/>
      <c r="QZB41" s="1016"/>
      <c r="QZC41" s="1016"/>
      <c r="QZD41" s="1016"/>
      <c r="QZE41" s="1016"/>
      <c r="QZF41" s="1016"/>
      <c r="QZG41" s="1016"/>
      <c r="QZH41" s="1016"/>
      <c r="QZI41" s="1016"/>
      <c r="QZJ41" s="1016"/>
      <c r="QZK41" s="1016"/>
      <c r="QZL41" s="1016"/>
      <c r="QZM41" s="1016"/>
      <c r="QZN41" s="1016"/>
      <c r="QZO41" s="1016"/>
      <c r="QZP41" s="1016"/>
      <c r="QZQ41" s="1016"/>
      <c r="QZR41" s="1016"/>
      <c r="QZS41" s="1016"/>
      <c r="QZT41" s="1016"/>
      <c r="QZU41" s="1016"/>
      <c r="QZV41" s="1016"/>
      <c r="QZW41" s="1016"/>
      <c r="QZX41" s="1016"/>
      <c r="QZY41" s="1016"/>
      <c r="QZZ41" s="1016"/>
      <c r="RAA41" s="1016"/>
      <c r="RAB41" s="1016"/>
      <c r="RAC41" s="1016"/>
      <c r="RAD41" s="1016"/>
      <c r="RAE41" s="1016"/>
      <c r="RAF41" s="1016"/>
      <c r="RAG41" s="1016"/>
      <c r="RAH41" s="1016"/>
      <c r="RAI41" s="1016"/>
      <c r="RAJ41" s="1016"/>
      <c r="RAK41" s="1016"/>
      <c r="RAL41" s="1016"/>
      <c r="RAM41" s="1016"/>
      <c r="RAN41" s="1016"/>
      <c r="RAO41" s="1016"/>
      <c r="RAP41" s="1016"/>
      <c r="RAQ41" s="1016"/>
      <c r="RAR41" s="1016"/>
      <c r="RAS41" s="1016"/>
      <c r="RAT41" s="1016"/>
      <c r="RAU41" s="1016"/>
      <c r="RAV41" s="1016"/>
      <c r="RAW41" s="1016"/>
      <c r="RAX41" s="1016"/>
      <c r="RAY41" s="1016"/>
      <c r="RAZ41" s="1016"/>
      <c r="RBA41" s="1016"/>
      <c r="RBB41" s="1016"/>
      <c r="RBC41" s="1016"/>
      <c r="RBD41" s="1016"/>
      <c r="RBE41" s="1016"/>
      <c r="RBF41" s="1016"/>
      <c r="RBG41" s="1016"/>
      <c r="RBH41" s="1016"/>
      <c r="RBI41" s="1016"/>
      <c r="RBJ41" s="1016"/>
      <c r="RBK41" s="1016"/>
      <c r="RBL41" s="1016"/>
      <c r="RBM41" s="1016"/>
      <c r="RBN41" s="1016"/>
      <c r="RBO41" s="1016"/>
      <c r="RBP41" s="1016"/>
      <c r="RBQ41" s="1016"/>
      <c r="RBR41" s="1016"/>
      <c r="RBS41" s="1016"/>
      <c r="RBT41" s="1016"/>
      <c r="RBU41" s="1016"/>
      <c r="RBV41" s="1016"/>
      <c r="RBW41" s="1016"/>
      <c r="RBX41" s="1016"/>
      <c r="RBY41" s="1016"/>
      <c r="RBZ41" s="1016"/>
      <c r="RCA41" s="1016"/>
      <c r="RCB41" s="1016"/>
      <c r="RCC41" s="1016"/>
      <c r="RCD41" s="1016"/>
      <c r="RCE41" s="1016"/>
      <c r="RCF41" s="1016"/>
      <c r="RCG41" s="1016"/>
      <c r="RCH41" s="1016"/>
      <c r="RCI41" s="1016"/>
      <c r="RCJ41" s="1016"/>
      <c r="RCK41" s="1016"/>
      <c r="RCL41" s="1016"/>
      <c r="RCM41" s="1016"/>
      <c r="RCN41" s="1016"/>
      <c r="RCO41" s="1016"/>
      <c r="RCP41" s="1016"/>
      <c r="RCQ41" s="1016"/>
      <c r="RCR41" s="1016"/>
      <c r="RCS41" s="1016"/>
      <c r="RCT41" s="1016"/>
      <c r="RCU41" s="1016"/>
      <c r="RCV41" s="1016"/>
      <c r="RCW41" s="1016"/>
      <c r="RCX41" s="1016"/>
      <c r="RCY41" s="1016"/>
      <c r="RCZ41" s="1016"/>
      <c r="RDA41" s="1016"/>
      <c r="RDB41" s="1016"/>
      <c r="RDC41" s="1016"/>
      <c r="RDD41" s="1016"/>
      <c r="RDE41" s="1016"/>
      <c r="RDF41" s="1016"/>
      <c r="RDG41" s="1016"/>
      <c r="RDH41" s="1016"/>
      <c r="RDI41" s="1016"/>
      <c r="RDJ41" s="1016"/>
      <c r="RDK41" s="1016"/>
      <c r="RDL41" s="1016"/>
      <c r="RDM41" s="1016"/>
      <c r="RDN41" s="1016"/>
      <c r="RDO41" s="1016"/>
      <c r="RDP41" s="1016"/>
      <c r="RDQ41" s="1016"/>
      <c r="RDR41" s="1016"/>
      <c r="RDS41" s="1016"/>
      <c r="RDT41" s="1016"/>
      <c r="RDU41" s="1016"/>
      <c r="RDV41" s="1016"/>
      <c r="RDW41" s="1016"/>
      <c r="RDX41" s="1016"/>
      <c r="RDY41" s="1016"/>
      <c r="RDZ41" s="1016"/>
      <c r="REA41" s="1016"/>
      <c r="REB41" s="1016"/>
      <c r="REC41" s="1016"/>
      <c r="RED41" s="1016"/>
      <c r="REE41" s="1016"/>
      <c r="REF41" s="1016"/>
      <c r="REG41" s="1016"/>
      <c r="REH41" s="1016"/>
      <c r="REI41" s="1016"/>
      <c r="REJ41" s="1016"/>
      <c r="REK41" s="1016"/>
      <c r="REL41" s="1016"/>
      <c r="REM41" s="1016"/>
      <c r="REN41" s="1016"/>
      <c r="REO41" s="1016"/>
      <c r="REP41" s="1016"/>
      <c r="REQ41" s="1016"/>
      <c r="RER41" s="1016"/>
      <c r="RES41" s="1016"/>
      <c r="RET41" s="1016"/>
      <c r="REU41" s="1016"/>
      <c r="REV41" s="1016"/>
      <c r="REW41" s="1016"/>
      <c r="REX41" s="1016"/>
      <c r="REY41" s="1016"/>
      <c r="REZ41" s="1016"/>
      <c r="RFA41" s="1016"/>
      <c r="RFB41" s="1016"/>
      <c r="RFC41" s="1016"/>
      <c r="RFD41" s="1016"/>
      <c r="RFE41" s="1016"/>
      <c r="RFF41" s="1016"/>
      <c r="RFG41" s="1016"/>
      <c r="RFH41" s="1016"/>
      <c r="RFI41" s="1016"/>
      <c r="RFJ41" s="1016"/>
      <c r="RFK41" s="1016"/>
      <c r="RFL41" s="1016"/>
      <c r="RFM41" s="1016"/>
      <c r="RFN41" s="1016"/>
      <c r="RFO41" s="1016"/>
      <c r="RFP41" s="1016"/>
      <c r="RFQ41" s="1016"/>
      <c r="RFR41" s="1016"/>
      <c r="RFS41" s="1016"/>
      <c r="RFT41" s="1016"/>
      <c r="RFU41" s="1016"/>
      <c r="RFV41" s="1016"/>
      <c r="RFW41" s="1016"/>
      <c r="RFX41" s="1016"/>
      <c r="RFY41" s="1016"/>
      <c r="RFZ41" s="1016"/>
      <c r="RGA41" s="1016"/>
      <c r="RGB41" s="1016"/>
      <c r="RGC41" s="1016"/>
      <c r="RGD41" s="1016"/>
      <c r="RGE41" s="1016"/>
      <c r="RGF41" s="1016"/>
      <c r="RGG41" s="1016"/>
      <c r="RGH41" s="1016"/>
      <c r="RGI41" s="1016"/>
      <c r="RGJ41" s="1016"/>
      <c r="RGK41" s="1016"/>
      <c r="RGL41" s="1016"/>
      <c r="RGM41" s="1016"/>
      <c r="RGN41" s="1016"/>
      <c r="RGO41" s="1016"/>
      <c r="RGP41" s="1016"/>
      <c r="RGQ41" s="1016"/>
      <c r="RGR41" s="1016"/>
      <c r="RGS41" s="1016"/>
      <c r="RGT41" s="1016"/>
      <c r="RGU41" s="1016"/>
      <c r="RGV41" s="1016"/>
      <c r="RGW41" s="1016"/>
      <c r="RGX41" s="1016"/>
      <c r="RGY41" s="1016"/>
      <c r="RGZ41" s="1016"/>
      <c r="RHA41" s="1016"/>
      <c r="RHB41" s="1016"/>
      <c r="RHC41" s="1016"/>
      <c r="RHD41" s="1016"/>
      <c r="RHE41" s="1016"/>
      <c r="RHF41" s="1016"/>
      <c r="RHG41" s="1016"/>
      <c r="RHH41" s="1016"/>
      <c r="RHI41" s="1016"/>
      <c r="RHJ41" s="1016"/>
      <c r="RHK41" s="1016"/>
      <c r="RHL41" s="1016"/>
      <c r="RHM41" s="1016"/>
      <c r="RHN41" s="1016"/>
      <c r="RHO41" s="1016"/>
      <c r="RHP41" s="1016"/>
      <c r="RHQ41" s="1016"/>
      <c r="RHR41" s="1016"/>
      <c r="RHS41" s="1016"/>
      <c r="RHT41" s="1016"/>
      <c r="RHU41" s="1016"/>
      <c r="RHV41" s="1016"/>
      <c r="RHW41" s="1016"/>
      <c r="RHX41" s="1016"/>
      <c r="RHY41" s="1016"/>
      <c r="RHZ41" s="1016"/>
      <c r="RIA41" s="1016"/>
      <c r="RIB41" s="1016"/>
      <c r="RIC41" s="1016"/>
      <c r="RID41" s="1016"/>
      <c r="RIE41" s="1016"/>
      <c r="RIF41" s="1016"/>
      <c r="RIG41" s="1016"/>
      <c r="RIH41" s="1016"/>
      <c r="RII41" s="1016"/>
      <c r="RIJ41" s="1016"/>
      <c r="RIK41" s="1016"/>
      <c r="RIL41" s="1016"/>
      <c r="RIM41" s="1016"/>
      <c r="RIN41" s="1016"/>
      <c r="RIO41" s="1016"/>
      <c r="RIP41" s="1016"/>
      <c r="RIQ41" s="1016"/>
      <c r="RIR41" s="1016"/>
      <c r="RIS41" s="1016"/>
      <c r="RIT41" s="1016"/>
      <c r="RIU41" s="1016"/>
      <c r="RIV41" s="1016"/>
      <c r="RIW41" s="1016"/>
      <c r="RIX41" s="1016"/>
      <c r="RIY41" s="1016"/>
      <c r="RIZ41" s="1016"/>
      <c r="RJA41" s="1016"/>
      <c r="RJB41" s="1016"/>
      <c r="RJC41" s="1016"/>
      <c r="RJD41" s="1016"/>
      <c r="RJE41" s="1016"/>
      <c r="RJF41" s="1016"/>
      <c r="RJG41" s="1016"/>
      <c r="RJH41" s="1016"/>
      <c r="RJI41" s="1016"/>
      <c r="RJJ41" s="1016"/>
      <c r="RJK41" s="1016"/>
      <c r="RJL41" s="1016"/>
      <c r="RJM41" s="1016"/>
      <c r="RJN41" s="1016"/>
      <c r="RJO41" s="1016"/>
      <c r="RJP41" s="1016"/>
      <c r="RJQ41" s="1016"/>
      <c r="RJR41" s="1016"/>
      <c r="RJS41" s="1016"/>
      <c r="RJT41" s="1016"/>
      <c r="RJU41" s="1016"/>
      <c r="RJV41" s="1016"/>
      <c r="RJW41" s="1016"/>
      <c r="RJX41" s="1016"/>
      <c r="RJY41" s="1016"/>
      <c r="RJZ41" s="1016"/>
      <c r="RKA41" s="1016"/>
      <c r="RKB41" s="1016"/>
      <c r="RKC41" s="1016"/>
      <c r="RKD41" s="1016"/>
      <c r="RKE41" s="1016"/>
      <c r="RKF41" s="1016"/>
      <c r="RKG41" s="1016"/>
      <c r="RKH41" s="1016"/>
      <c r="RKI41" s="1016"/>
      <c r="RKJ41" s="1016"/>
      <c r="RKK41" s="1016"/>
      <c r="RKL41" s="1016"/>
      <c r="RKM41" s="1016"/>
      <c r="RKN41" s="1016"/>
      <c r="RKO41" s="1016"/>
      <c r="RKP41" s="1016"/>
      <c r="RKQ41" s="1016"/>
      <c r="RKR41" s="1016"/>
      <c r="RKS41" s="1016"/>
      <c r="RKT41" s="1016"/>
      <c r="RKU41" s="1016"/>
      <c r="RKV41" s="1016"/>
      <c r="RKW41" s="1016"/>
      <c r="RKX41" s="1016"/>
      <c r="RKY41" s="1016"/>
      <c r="RKZ41" s="1016"/>
      <c r="RLA41" s="1016"/>
      <c r="RLB41" s="1016"/>
      <c r="RLC41" s="1016"/>
      <c r="RLD41" s="1016"/>
      <c r="RLE41" s="1016"/>
      <c r="RLF41" s="1016"/>
      <c r="RLG41" s="1016"/>
      <c r="RLH41" s="1016"/>
      <c r="RLI41" s="1016"/>
      <c r="RLJ41" s="1016"/>
      <c r="RLK41" s="1016"/>
      <c r="RLL41" s="1016"/>
      <c r="RLM41" s="1016"/>
      <c r="RLN41" s="1016"/>
      <c r="RLO41" s="1016"/>
      <c r="RLP41" s="1016"/>
      <c r="RLQ41" s="1016"/>
      <c r="RLR41" s="1016"/>
      <c r="RLS41" s="1016"/>
      <c r="RLT41" s="1016"/>
      <c r="RLU41" s="1016"/>
      <c r="RLV41" s="1016"/>
      <c r="RLW41" s="1016"/>
      <c r="RLX41" s="1016"/>
      <c r="RLY41" s="1016"/>
      <c r="RLZ41" s="1016"/>
      <c r="RMA41" s="1016"/>
      <c r="RMB41" s="1016"/>
      <c r="RMC41" s="1016"/>
      <c r="RMD41" s="1016"/>
      <c r="RME41" s="1016"/>
      <c r="RMF41" s="1016"/>
      <c r="RMG41" s="1016"/>
      <c r="RMH41" s="1016"/>
      <c r="RMI41" s="1016"/>
      <c r="RMJ41" s="1016"/>
      <c r="RMK41" s="1016"/>
      <c r="RML41" s="1016"/>
      <c r="RMM41" s="1016"/>
      <c r="RMN41" s="1016"/>
      <c r="RMO41" s="1016"/>
      <c r="RMP41" s="1016"/>
      <c r="RMQ41" s="1016"/>
      <c r="RMR41" s="1016"/>
      <c r="RMS41" s="1016"/>
      <c r="RMT41" s="1016"/>
      <c r="RMU41" s="1016"/>
      <c r="RMV41" s="1016"/>
      <c r="RMW41" s="1016"/>
      <c r="RMX41" s="1016"/>
      <c r="RMY41" s="1016"/>
      <c r="RMZ41" s="1016"/>
      <c r="RNA41" s="1016"/>
      <c r="RNB41" s="1016"/>
      <c r="RNC41" s="1016"/>
      <c r="RND41" s="1016"/>
      <c r="RNE41" s="1016"/>
      <c r="RNF41" s="1016"/>
      <c r="RNG41" s="1016"/>
      <c r="RNH41" s="1016"/>
      <c r="RNI41" s="1016"/>
      <c r="RNJ41" s="1016"/>
      <c r="RNK41" s="1016"/>
      <c r="RNL41" s="1016"/>
      <c r="RNM41" s="1016"/>
      <c r="RNN41" s="1016"/>
      <c r="RNO41" s="1016"/>
      <c r="RNP41" s="1016"/>
      <c r="RNQ41" s="1016"/>
      <c r="RNR41" s="1016"/>
      <c r="RNS41" s="1016"/>
      <c r="RNT41" s="1016"/>
      <c r="RNU41" s="1016"/>
      <c r="RNV41" s="1016"/>
      <c r="RNW41" s="1016"/>
      <c r="RNX41" s="1016"/>
      <c r="RNY41" s="1016"/>
      <c r="RNZ41" s="1016"/>
      <c r="ROA41" s="1016"/>
      <c r="ROB41" s="1016"/>
      <c r="ROC41" s="1016"/>
      <c r="ROD41" s="1016"/>
      <c r="ROE41" s="1016"/>
      <c r="ROF41" s="1016"/>
      <c r="ROG41" s="1016"/>
      <c r="ROH41" s="1016"/>
      <c r="ROI41" s="1016"/>
      <c r="ROJ41" s="1016"/>
      <c r="ROK41" s="1016"/>
      <c r="ROL41" s="1016"/>
      <c r="ROM41" s="1016"/>
      <c r="RON41" s="1016"/>
      <c r="ROO41" s="1016"/>
      <c r="ROP41" s="1016"/>
      <c r="ROQ41" s="1016"/>
      <c r="ROR41" s="1016"/>
      <c r="ROS41" s="1016"/>
      <c r="ROT41" s="1016"/>
      <c r="ROU41" s="1016"/>
      <c r="ROV41" s="1016"/>
      <c r="ROW41" s="1016"/>
      <c r="ROX41" s="1016"/>
      <c r="ROY41" s="1016"/>
      <c r="ROZ41" s="1016"/>
      <c r="RPA41" s="1016"/>
      <c r="RPB41" s="1016"/>
      <c r="RPC41" s="1016"/>
      <c r="RPD41" s="1016"/>
      <c r="RPE41" s="1016"/>
      <c r="RPF41" s="1016"/>
      <c r="RPG41" s="1016"/>
      <c r="RPH41" s="1016"/>
      <c r="RPI41" s="1016"/>
      <c r="RPJ41" s="1016"/>
      <c r="RPK41" s="1016"/>
      <c r="RPL41" s="1016"/>
      <c r="RPM41" s="1016"/>
      <c r="RPN41" s="1016"/>
      <c r="RPO41" s="1016"/>
      <c r="RPP41" s="1016"/>
      <c r="RPQ41" s="1016"/>
      <c r="RPR41" s="1016"/>
      <c r="RPS41" s="1016"/>
      <c r="RPT41" s="1016"/>
      <c r="RPU41" s="1016"/>
      <c r="RPV41" s="1016"/>
      <c r="RPW41" s="1016"/>
      <c r="RPX41" s="1016"/>
      <c r="RPY41" s="1016"/>
      <c r="RPZ41" s="1016"/>
      <c r="RQA41" s="1016"/>
      <c r="RQB41" s="1016"/>
      <c r="RQC41" s="1016"/>
      <c r="RQD41" s="1016"/>
      <c r="RQE41" s="1016"/>
      <c r="RQF41" s="1016"/>
      <c r="RQG41" s="1016"/>
      <c r="RQH41" s="1016"/>
      <c r="RQI41" s="1016"/>
      <c r="RQJ41" s="1016"/>
      <c r="RQK41" s="1016"/>
      <c r="RQL41" s="1016"/>
      <c r="RQM41" s="1016"/>
      <c r="RQN41" s="1016"/>
      <c r="RQO41" s="1016"/>
      <c r="RQP41" s="1016"/>
      <c r="RQQ41" s="1016"/>
      <c r="RQR41" s="1016"/>
      <c r="RQS41" s="1016"/>
      <c r="RQT41" s="1016"/>
      <c r="RQU41" s="1016"/>
      <c r="RQV41" s="1016"/>
      <c r="RQW41" s="1016"/>
      <c r="RQX41" s="1016"/>
      <c r="RQY41" s="1016"/>
      <c r="RQZ41" s="1016"/>
      <c r="RRA41" s="1016"/>
      <c r="RRB41" s="1016"/>
      <c r="RRC41" s="1016"/>
      <c r="RRD41" s="1016"/>
      <c r="RRE41" s="1016"/>
      <c r="RRF41" s="1016"/>
      <c r="RRG41" s="1016"/>
      <c r="RRH41" s="1016"/>
      <c r="RRI41" s="1016"/>
      <c r="RRJ41" s="1016"/>
      <c r="RRK41" s="1016"/>
      <c r="RRL41" s="1016"/>
      <c r="RRM41" s="1016"/>
      <c r="RRN41" s="1016"/>
      <c r="RRO41" s="1016"/>
      <c r="RRP41" s="1016"/>
      <c r="RRQ41" s="1016"/>
      <c r="RRR41" s="1016"/>
      <c r="RRS41" s="1016"/>
      <c r="RRT41" s="1016"/>
      <c r="RRU41" s="1016"/>
      <c r="RRV41" s="1016"/>
      <c r="RRW41" s="1016"/>
      <c r="RRX41" s="1016"/>
      <c r="RRY41" s="1016"/>
      <c r="RRZ41" s="1016"/>
      <c r="RSA41" s="1016"/>
      <c r="RSB41" s="1016"/>
      <c r="RSC41" s="1016"/>
      <c r="RSD41" s="1016"/>
      <c r="RSE41" s="1016"/>
      <c r="RSF41" s="1016"/>
      <c r="RSG41" s="1016"/>
      <c r="RSH41" s="1016"/>
      <c r="RSI41" s="1016"/>
      <c r="RSJ41" s="1016"/>
      <c r="RSK41" s="1016"/>
      <c r="RSL41" s="1016"/>
      <c r="RSM41" s="1016"/>
      <c r="RSN41" s="1016"/>
      <c r="RSO41" s="1016"/>
      <c r="RSP41" s="1016"/>
      <c r="RSQ41" s="1016"/>
      <c r="RSR41" s="1016"/>
      <c r="RSS41" s="1016"/>
      <c r="RST41" s="1016"/>
      <c r="RSU41" s="1016"/>
      <c r="RSV41" s="1016"/>
      <c r="RSW41" s="1016"/>
      <c r="RSX41" s="1016"/>
      <c r="RSY41" s="1016"/>
      <c r="RSZ41" s="1016"/>
      <c r="RTA41" s="1016"/>
      <c r="RTB41" s="1016"/>
      <c r="RTC41" s="1016"/>
      <c r="RTD41" s="1016"/>
      <c r="RTE41" s="1016"/>
      <c r="RTF41" s="1016"/>
      <c r="RTG41" s="1016"/>
      <c r="RTH41" s="1016"/>
      <c r="RTI41" s="1016"/>
      <c r="RTJ41" s="1016"/>
      <c r="RTK41" s="1016"/>
      <c r="RTL41" s="1016"/>
      <c r="RTM41" s="1016"/>
      <c r="RTN41" s="1016"/>
      <c r="RTO41" s="1016"/>
      <c r="RTP41" s="1016"/>
      <c r="RTQ41" s="1016"/>
      <c r="RTR41" s="1016"/>
      <c r="RTS41" s="1016"/>
      <c r="RTT41" s="1016"/>
      <c r="RTU41" s="1016"/>
      <c r="RTV41" s="1016"/>
      <c r="RTW41" s="1016"/>
      <c r="RTX41" s="1016"/>
      <c r="RTY41" s="1016"/>
      <c r="RTZ41" s="1016"/>
      <c r="RUA41" s="1016"/>
      <c r="RUB41" s="1016"/>
      <c r="RUC41" s="1016"/>
      <c r="RUD41" s="1016"/>
      <c r="RUE41" s="1016"/>
      <c r="RUF41" s="1016"/>
      <c r="RUG41" s="1016"/>
      <c r="RUH41" s="1016"/>
      <c r="RUI41" s="1016"/>
      <c r="RUJ41" s="1016"/>
      <c r="RUK41" s="1016"/>
      <c r="RUL41" s="1016"/>
      <c r="RUM41" s="1016"/>
      <c r="RUN41" s="1016"/>
      <c r="RUO41" s="1016"/>
      <c r="RUP41" s="1016"/>
      <c r="RUQ41" s="1016"/>
      <c r="RUR41" s="1016"/>
      <c r="RUS41" s="1016"/>
      <c r="RUT41" s="1016"/>
      <c r="RUU41" s="1016"/>
      <c r="RUV41" s="1016"/>
      <c r="RUW41" s="1016"/>
      <c r="RUX41" s="1016"/>
      <c r="RUY41" s="1016"/>
      <c r="RUZ41" s="1016"/>
      <c r="RVA41" s="1016"/>
      <c r="RVB41" s="1016"/>
      <c r="RVC41" s="1016"/>
      <c r="RVD41" s="1016"/>
      <c r="RVE41" s="1016"/>
      <c r="RVF41" s="1016"/>
      <c r="RVG41" s="1016"/>
      <c r="RVH41" s="1016"/>
      <c r="RVI41" s="1016"/>
      <c r="RVJ41" s="1016"/>
      <c r="RVK41" s="1016"/>
      <c r="RVL41" s="1016"/>
      <c r="RVM41" s="1016"/>
      <c r="RVN41" s="1016"/>
      <c r="RVO41" s="1016"/>
      <c r="RVP41" s="1016"/>
      <c r="RVQ41" s="1016"/>
      <c r="RVR41" s="1016"/>
      <c r="RVS41" s="1016"/>
      <c r="RVT41" s="1016"/>
      <c r="RVU41" s="1016"/>
      <c r="RVV41" s="1016"/>
      <c r="RVW41" s="1016"/>
      <c r="RVX41" s="1016"/>
      <c r="RVY41" s="1016"/>
      <c r="RVZ41" s="1016"/>
      <c r="RWA41" s="1016"/>
      <c r="RWB41" s="1016"/>
      <c r="RWC41" s="1016"/>
      <c r="RWD41" s="1016"/>
      <c r="RWE41" s="1016"/>
      <c r="RWF41" s="1016"/>
      <c r="RWG41" s="1016"/>
      <c r="RWH41" s="1016"/>
      <c r="RWI41" s="1016"/>
      <c r="RWJ41" s="1016"/>
      <c r="RWK41" s="1016"/>
      <c r="RWL41" s="1016"/>
      <c r="RWM41" s="1016"/>
      <c r="RWN41" s="1016"/>
      <c r="RWO41" s="1016"/>
      <c r="RWP41" s="1016"/>
      <c r="RWQ41" s="1016"/>
      <c r="RWR41" s="1016"/>
      <c r="RWS41" s="1016"/>
      <c r="RWT41" s="1016"/>
      <c r="RWU41" s="1016"/>
      <c r="RWV41" s="1016"/>
      <c r="RWW41" s="1016"/>
      <c r="RWX41" s="1016"/>
      <c r="RWY41" s="1016"/>
      <c r="RWZ41" s="1016"/>
      <c r="RXA41" s="1016"/>
      <c r="RXB41" s="1016"/>
      <c r="RXC41" s="1016"/>
      <c r="RXD41" s="1016"/>
      <c r="RXE41" s="1016"/>
      <c r="RXF41" s="1016"/>
      <c r="RXG41" s="1016"/>
      <c r="RXH41" s="1016"/>
      <c r="RXI41" s="1016"/>
      <c r="RXJ41" s="1016"/>
      <c r="RXK41" s="1016"/>
      <c r="RXL41" s="1016"/>
      <c r="RXM41" s="1016"/>
      <c r="RXN41" s="1016"/>
      <c r="RXO41" s="1016"/>
      <c r="RXP41" s="1016"/>
      <c r="RXQ41" s="1016"/>
      <c r="RXR41" s="1016"/>
      <c r="RXS41" s="1016"/>
      <c r="RXT41" s="1016"/>
      <c r="RXU41" s="1016"/>
      <c r="RXV41" s="1016"/>
      <c r="RXW41" s="1016"/>
      <c r="RXX41" s="1016"/>
      <c r="RXY41" s="1016"/>
      <c r="RXZ41" s="1016"/>
      <c r="RYA41" s="1016"/>
      <c r="RYB41" s="1016"/>
      <c r="RYC41" s="1016"/>
      <c r="RYD41" s="1016"/>
      <c r="RYE41" s="1016"/>
      <c r="RYF41" s="1016"/>
      <c r="RYG41" s="1016"/>
      <c r="RYH41" s="1016"/>
      <c r="RYI41" s="1016"/>
      <c r="RYJ41" s="1016"/>
      <c r="RYK41" s="1016"/>
      <c r="RYL41" s="1016"/>
      <c r="RYM41" s="1016"/>
      <c r="RYN41" s="1016"/>
      <c r="RYO41" s="1016"/>
      <c r="RYP41" s="1016"/>
      <c r="RYQ41" s="1016"/>
      <c r="RYR41" s="1016"/>
      <c r="RYS41" s="1016"/>
      <c r="RYT41" s="1016"/>
      <c r="RYU41" s="1016"/>
      <c r="RYV41" s="1016"/>
      <c r="RYW41" s="1016"/>
      <c r="RYX41" s="1016"/>
      <c r="RYY41" s="1016"/>
      <c r="RYZ41" s="1016"/>
      <c r="RZA41" s="1016"/>
      <c r="RZB41" s="1016"/>
      <c r="RZC41" s="1016"/>
      <c r="RZD41" s="1016"/>
      <c r="RZE41" s="1016"/>
      <c r="RZF41" s="1016"/>
      <c r="RZG41" s="1016"/>
      <c r="RZH41" s="1016"/>
      <c r="RZI41" s="1016"/>
      <c r="RZJ41" s="1016"/>
      <c r="RZK41" s="1016"/>
      <c r="RZL41" s="1016"/>
      <c r="RZM41" s="1016"/>
      <c r="RZN41" s="1016"/>
      <c r="RZO41" s="1016"/>
      <c r="RZP41" s="1016"/>
      <c r="RZQ41" s="1016"/>
      <c r="RZR41" s="1016"/>
      <c r="RZS41" s="1016"/>
      <c r="RZT41" s="1016"/>
      <c r="RZU41" s="1016"/>
      <c r="RZV41" s="1016"/>
      <c r="RZW41" s="1016"/>
      <c r="RZX41" s="1016"/>
      <c r="RZY41" s="1016"/>
      <c r="RZZ41" s="1016"/>
      <c r="SAA41" s="1016"/>
      <c r="SAB41" s="1016"/>
      <c r="SAC41" s="1016"/>
      <c r="SAD41" s="1016"/>
      <c r="SAE41" s="1016"/>
      <c r="SAF41" s="1016"/>
      <c r="SAG41" s="1016"/>
      <c r="SAH41" s="1016"/>
      <c r="SAI41" s="1016"/>
      <c r="SAJ41" s="1016"/>
      <c r="SAK41" s="1016"/>
      <c r="SAL41" s="1016"/>
      <c r="SAM41" s="1016"/>
      <c r="SAN41" s="1016"/>
      <c r="SAO41" s="1016"/>
      <c r="SAP41" s="1016"/>
      <c r="SAQ41" s="1016"/>
      <c r="SAR41" s="1016"/>
      <c r="SAS41" s="1016"/>
      <c r="SAT41" s="1016"/>
      <c r="SAU41" s="1016"/>
      <c r="SAV41" s="1016"/>
      <c r="SAW41" s="1016"/>
      <c r="SAX41" s="1016"/>
      <c r="SAY41" s="1016"/>
      <c r="SAZ41" s="1016"/>
      <c r="SBA41" s="1016"/>
      <c r="SBB41" s="1016"/>
      <c r="SBC41" s="1016"/>
      <c r="SBD41" s="1016"/>
      <c r="SBE41" s="1016"/>
      <c r="SBF41" s="1016"/>
      <c r="SBG41" s="1016"/>
      <c r="SBH41" s="1016"/>
      <c r="SBI41" s="1016"/>
      <c r="SBJ41" s="1016"/>
      <c r="SBK41" s="1016"/>
      <c r="SBL41" s="1016"/>
      <c r="SBM41" s="1016"/>
      <c r="SBN41" s="1016"/>
      <c r="SBO41" s="1016"/>
      <c r="SBP41" s="1016"/>
      <c r="SBQ41" s="1016"/>
      <c r="SBR41" s="1016"/>
      <c r="SBS41" s="1016"/>
      <c r="SBT41" s="1016"/>
      <c r="SBU41" s="1016"/>
      <c r="SBV41" s="1016"/>
      <c r="SBW41" s="1016"/>
      <c r="SBX41" s="1016"/>
      <c r="SBY41" s="1016"/>
      <c r="SBZ41" s="1016"/>
      <c r="SCA41" s="1016"/>
      <c r="SCB41" s="1016"/>
      <c r="SCC41" s="1016"/>
      <c r="SCD41" s="1016"/>
      <c r="SCE41" s="1016"/>
      <c r="SCF41" s="1016"/>
      <c r="SCG41" s="1016"/>
      <c r="SCH41" s="1016"/>
      <c r="SCI41" s="1016"/>
      <c r="SCJ41" s="1016"/>
      <c r="SCK41" s="1016"/>
      <c r="SCL41" s="1016"/>
      <c r="SCM41" s="1016"/>
      <c r="SCN41" s="1016"/>
      <c r="SCO41" s="1016"/>
      <c r="SCP41" s="1016"/>
      <c r="SCQ41" s="1016"/>
      <c r="SCR41" s="1016"/>
      <c r="SCS41" s="1016"/>
      <c r="SCT41" s="1016"/>
      <c r="SCU41" s="1016"/>
      <c r="SCV41" s="1016"/>
      <c r="SCW41" s="1016"/>
      <c r="SCX41" s="1016"/>
      <c r="SCY41" s="1016"/>
      <c r="SCZ41" s="1016"/>
      <c r="SDA41" s="1016"/>
      <c r="SDB41" s="1016"/>
      <c r="SDC41" s="1016"/>
      <c r="SDD41" s="1016"/>
      <c r="SDE41" s="1016"/>
      <c r="SDF41" s="1016"/>
      <c r="SDG41" s="1016"/>
      <c r="SDH41" s="1016"/>
      <c r="SDI41" s="1016"/>
      <c r="SDJ41" s="1016"/>
      <c r="SDK41" s="1016"/>
      <c r="SDL41" s="1016"/>
      <c r="SDM41" s="1016"/>
      <c r="SDN41" s="1016"/>
      <c r="SDO41" s="1016"/>
      <c r="SDP41" s="1016"/>
      <c r="SDQ41" s="1016"/>
      <c r="SDR41" s="1016"/>
      <c r="SDS41" s="1016"/>
      <c r="SDT41" s="1016"/>
      <c r="SDU41" s="1016"/>
      <c r="SDV41" s="1016"/>
      <c r="SDW41" s="1016"/>
      <c r="SDX41" s="1016"/>
      <c r="SDY41" s="1016"/>
      <c r="SDZ41" s="1016"/>
      <c r="SEA41" s="1016"/>
      <c r="SEB41" s="1016"/>
      <c r="SEC41" s="1016"/>
      <c r="SED41" s="1016"/>
      <c r="SEE41" s="1016"/>
      <c r="SEF41" s="1016"/>
      <c r="SEG41" s="1016"/>
      <c r="SEH41" s="1016"/>
      <c r="SEI41" s="1016"/>
      <c r="SEJ41" s="1016"/>
      <c r="SEK41" s="1016"/>
      <c r="SEL41" s="1016"/>
      <c r="SEM41" s="1016"/>
      <c r="SEN41" s="1016"/>
      <c r="SEO41" s="1016"/>
      <c r="SEP41" s="1016"/>
      <c r="SEQ41" s="1016"/>
      <c r="SER41" s="1016"/>
      <c r="SES41" s="1016"/>
      <c r="SET41" s="1016"/>
      <c r="SEU41" s="1016"/>
      <c r="SEV41" s="1016"/>
      <c r="SEW41" s="1016"/>
      <c r="SEX41" s="1016"/>
      <c r="SEY41" s="1016"/>
      <c r="SEZ41" s="1016"/>
      <c r="SFA41" s="1016"/>
      <c r="SFB41" s="1016"/>
      <c r="SFC41" s="1016"/>
      <c r="SFD41" s="1016"/>
      <c r="SFE41" s="1016"/>
      <c r="SFF41" s="1016"/>
      <c r="SFG41" s="1016"/>
      <c r="SFH41" s="1016"/>
      <c r="SFI41" s="1016"/>
      <c r="SFJ41" s="1016"/>
      <c r="SFK41" s="1016"/>
      <c r="SFL41" s="1016"/>
      <c r="SFM41" s="1016"/>
      <c r="SFN41" s="1016"/>
      <c r="SFO41" s="1016"/>
      <c r="SFP41" s="1016"/>
      <c r="SFQ41" s="1016"/>
      <c r="SFR41" s="1016"/>
      <c r="SFS41" s="1016"/>
      <c r="SFT41" s="1016"/>
      <c r="SFU41" s="1016"/>
      <c r="SFV41" s="1016"/>
      <c r="SFW41" s="1016"/>
      <c r="SFX41" s="1016"/>
      <c r="SFY41" s="1016"/>
      <c r="SFZ41" s="1016"/>
      <c r="SGA41" s="1016"/>
      <c r="SGB41" s="1016"/>
      <c r="SGC41" s="1016"/>
      <c r="SGD41" s="1016"/>
      <c r="SGE41" s="1016"/>
      <c r="SGF41" s="1016"/>
      <c r="SGG41" s="1016"/>
      <c r="SGH41" s="1016"/>
      <c r="SGI41" s="1016"/>
      <c r="SGJ41" s="1016"/>
      <c r="SGK41" s="1016"/>
      <c r="SGL41" s="1016"/>
      <c r="SGM41" s="1016"/>
      <c r="SGN41" s="1016"/>
      <c r="SGO41" s="1016"/>
      <c r="SGP41" s="1016"/>
      <c r="SGQ41" s="1016"/>
      <c r="SGR41" s="1016"/>
      <c r="SGS41" s="1016"/>
      <c r="SGT41" s="1016"/>
      <c r="SGU41" s="1016"/>
      <c r="SGV41" s="1016"/>
      <c r="SGW41" s="1016"/>
      <c r="SGX41" s="1016"/>
      <c r="SGY41" s="1016"/>
      <c r="SGZ41" s="1016"/>
      <c r="SHA41" s="1016"/>
      <c r="SHB41" s="1016"/>
      <c r="SHC41" s="1016"/>
      <c r="SHD41" s="1016"/>
      <c r="SHE41" s="1016"/>
      <c r="SHF41" s="1016"/>
      <c r="SHG41" s="1016"/>
      <c r="SHH41" s="1016"/>
      <c r="SHI41" s="1016"/>
      <c r="SHJ41" s="1016"/>
      <c r="SHK41" s="1016"/>
      <c r="SHL41" s="1016"/>
      <c r="SHM41" s="1016"/>
      <c r="SHN41" s="1016"/>
      <c r="SHO41" s="1016"/>
      <c r="SHP41" s="1016"/>
      <c r="SHQ41" s="1016"/>
      <c r="SHR41" s="1016"/>
      <c r="SHS41" s="1016"/>
      <c r="SHT41" s="1016"/>
      <c r="SHU41" s="1016"/>
      <c r="SHV41" s="1016"/>
      <c r="SHW41" s="1016"/>
      <c r="SHX41" s="1016"/>
      <c r="SHY41" s="1016"/>
      <c r="SHZ41" s="1016"/>
      <c r="SIA41" s="1016"/>
      <c r="SIB41" s="1016"/>
      <c r="SIC41" s="1016"/>
      <c r="SID41" s="1016"/>
      <c r="SIE41" s="1016"/>
      <c r="SIF41" s="1016"/>
      <c r="SIG41" s="1016"/>
      <c r="SIH41" s="1016"/>
      <c r="SII41" s="1016"/>
      <c r="SIJ41" s="1016"/>
      <c r="SIK41" s="1016"/>
      <c r="SIL41" s="1016"/>
      <c r="SIM41" s="1016"/>
      <c r="SIN41" s="1016"/>
      <c r="SIO41" s="1016"/>
      <c r="SIP41" s="1016"/>
      <c r="SIQ41" s="1016"/>
      <c r="SIR41" s="1016"/>
      <c r="SIS41" s="1016"/>
      <c r="SIT41" s="1016"/>
      <c r="SIU41" s="1016"/>
      <c r="SIV41" s="1016"/>
      <c r="SIW41" s="1016"/>
      <c r="SIX41" s="1016"/>
      <c r="SIY41" s="1016"/>
      <c r="SIZ41" s="1016"/>
      <c r="SJA41" s="1016"/>
      <c r="SJB41" s="1016"/>
      <c r="SJC41" s="1016"/>
      <c r="SJD41" s="1016"/>
      <c r="SJE41" s="1016"/>
      <c r="SJF41" s="1016"/>
      <c r="SJG41" s="1016"/>
      <c r="SJH41" s="1016"/>
      <c r="SJI41" s="1016"/>
      <c r="SJJ41" s="1016"/>
      <c r="SJK41" s="1016"/>
      <c r="SJL41" s="1016"/>
      <c r="SJM41" s="1016"/>
      <c r="SJN41" s="1016"/>
      <c r="SJO41" s="1016"/>
      <c r="SJP41" s="1016"/>
      <c r="SJQ41" s="1016"/>
      <c r="SJR41" s="1016"/>
      <c r="SJS41" s="1016"/>
      <c r="SJT41" s="1016"/>
      <c r="SJU41" s="1016"/>
      <c r="SJV41" s="1016"/>
      <c r="SJW41" s="1016"/>
      <c r="SJX41" s="1016"/>
      <c r="SJY41" s="1016"/>
      <c r="SJZ41" s="1016"/>
      <c r="SKA41" s="1016"/>
      <c r="SKB41" s="1016"/>
      <c r="SKC41" s="1016"/>
      <c r="SKD41" s="1016"/>
      <c r="SKE41" s="1016"/>
      <c r="SKF41" s="1016"/>
      <c r="SKG41" s="1016"/>
      <c r="SKH41" s="1016"/>
      <c r="SKI41" s="1016"/>
      <c r="SKJ41" s="1016"/>
      <c r="SKK41" s="1016"/>
      <c r="SKL41" s="1016"/>
      <c r="SKM41" s="1016"/>
      <c r="SKN41" s="1016"/>
      <c r="SKO41" s="1016"/>
      <c r="SKP41" s="1016"/>
      <c r="SKQ41" s="1016"/>
      <c r="SKR41" s="1016"/>
      <c r="SKS41" s="1016"/>
      <c r="SKT41" s="1016"/>
      <c r="SKU41" s="1016"/>
      <c r="SKV41" s="1016"/>
      <c r="SKW41" s="1016"/>
      <c r="SKX41" s="1016"/>
      <c r="SKY41" s="1016"/>
      <c r="SKZ41" s="1016"/>
      <c r="SLA41" s="1016"/>
      <c r="SLB41" s="1016"/>
      <c r="SLC41" s="1016"/>
      <c r="SLD41" s="1016"/>
      <c r="SLE41" s="1016"/>
      <c r="SLF41" s="1016"/>
      <c r="SLG41" s="1016"/>
      <c r="SLH41" s="1016"/>
      <c r="SLI41" s="1016"/>
      <c r="SLJ41" s="1016"/>
      <c r="SLK41" s="1016"/>
      <c r="SLL41" s="1016"/>
      <c r="SLM41" s="1016"/>
      <c r="SLN41" s="1016"/>
      <c r="SLO41" s="1016"/>
      <c r="SLP41" s="1016"/>
      <c r="SLQ41" s="1016"/>
      <c r="SLR41" s="1016"/>
      <c r="SLS41" s="1016"/>
      <c r="SLT41" s="1016"/>
      <c r="SLU41" s="1016"/>
      <c r="SLV41" s="1016"/>
      <c r="SLW41" s="1016"/>
      <c r="SLX41" s="1016"/>
      <c r="SLY41" s="1016"/>
      <c r="SLZ41" s="1016"/>
      <c r="SMA41" s="1016"/>
      <c r="SMB41" s="1016"/>
      <c r="SMC41" s="1016"/>
      <c r="SMD41" s="1016"/>
      <c r="SME41" s="1016"/>
      <c r="SMF41" s="1016"/>
      <c r="SMG41" s="1016"/>
      <c r="SMH41" s="1016"/>
      <c r="SMI41" s="1016"/>
      <c r="SMJ41" s="1016"/>
      <c r="SMK41" s="1016"/>
      <c r="SML41" s="1016"/>
      <c r="SMM41" s="1016"/>
      <c r="SMN41" s="1016"/>
      <c r="SMO41" s="1016"/>
      <c r="SMP41" s="1016"/>
      <c r="SMQ41" s="1016"/>
      <c r="SMR41" s="1016"/>
      <c r="SMS41" s="1016"/>
      <c r="SMT41" s="1016"/>
      <c r="SMU41" s="1016"/>
      <c r="SMV41" s="1016"/>
      <c r="SMW41" s="1016"/>
      <c r="SMX41" s="1016"/>
      <c r="SMY41" s="1016"/>
      <c r="SMZ41" s="1016"/>
      <c r="SNA41" s="1016"/>
      <c r="SNB41" s="1016"/>
      <c r="SNC41" s="1016"/>
      <c r="SND41" s="1016"/>
      <c r="SNE41" s="1016"/>
      <c r="SNF41" s="1016"/>
      <c r="SNG41" s="1016"/>
      <c r="SNH41" s="1016"/>
      <c r="SNI41" s="1016"/>
      <c r="SNJ41" s="1016"/>
      <c r="SNK41" s="1016"/>
      <c r="SNL41" s="1016"/>
      <c r="SNM41" s="1016"/>
      <c r="SNN41" s="1016"/>
      <c r="SNO41" s="1016"/>
      <c r="SNP41" s="1016"/>
      <c r="SNQ41" s="1016"/>
      <c r="SNR41" s="1016"/>
      <c r="SNS41" s="1016"/>
      <c r="SNT41" s="1016"/>
      <c r="SNU41" s="1016"/>
      <c r="SNV41" s="1016"/>
      <c r="SNW41" s="1016"/>
      <c r="SNX41" s="1016"/>
      <c r="SNY41" s="1016"/>
      <c r="SNZ41" s="1016"/>
      <c r="SOA41" s="1016"/>
      <c r="SOB41" s="1016"/>
      <c r="SOC41" s="1016"/>
      <c r="SOD41" s="1016"/>
      <c r="SOE41" s="1016"/>
      <c r="SOF41" s="1016"/>
      <c r="SOG41" s="1016"/>
      <c r="SOH41" s="1016"/>
      <c r="SOI41" s="1016"/>
      <c r="SOJ41" s="1016"/>
      <c r="SOK41" s="1016"/>
      <c r="SOL41" s="1016"/>
      <c r="SOM41" s="1016"/>
      <c r="SON41" s="1016"/>
      <c r="SOO41" s="1016"/>
      <c r="SOP41" s="1016"/>
      <c r="SOQ41" s="1016"/>
      <c r="SOR41" s="1016"/>
      <c r="SOS41" s="1016"/>
      <c r="SOT41" s="1016"/>
      <c r="SOU41" s="1016"/>
      <c r="SOV41" s="1016"/>
      <c r="SOW41" s="1016"/>
      <c r="SOX41" s="1016"/>
      <c r="SOY41" s="1016"/>
      <c r="SOZ41" s="1016"/>
      <c r="SPA41" s="1016"/>
      <c r="SPB41" s="1016"/>
      <c r="SPC41" s="1016"/>
      <c r="SPD41" s="1016"/>
      <c r="SPE41" s="1016"/>
      <c r="SPF41" s="1016"/>
      <c r="SPG41" s="1016"/>
      <c r="SPH41" s="1016"/>
      <c r="SPI41" s="1016"/>
      <c r="SPJ41" s="1016"/>
      <c r="SPK41" s="1016"/>
      <c r="SPL41" s="1016"/>
      <c r="SPM41" s="1016"/>
      <c r="SPN41" s="1016"/>
      <c r="SPO41" s="1016"/>
      <c r="SPP41" s="1016"/>
      <c r="SPQ41" s="1016"/>
      <c r="SPR41" s="1016"/>
      <c r="SPS41" s="1016"/>
      <c r="SPT41" s="1016"/>
      <c r="SPU41" s="1016"/>
      <c r="SPV41" s="1016"/>
      <c r="SPW41" s="1016"/>
      <c r="SPX41" s="1016"/>
      <c r="SPY41" s="1016"/>
      <c r="SPZ41" s="1016"/>
      <c r="SQA41" s="1016"/>
      <c r="SQB41" s="1016"/>
      <c r="SQC41" s="1016"/>
      <c r="SQD41" s="1016"/>
      <c r="SQE41" s="1016"/>
      <c r="SQF41" s="1016"/>
      <c r="SQG41" s="1016"/>
      <c r="SQH41" s="1016"/>
      <c r="SQI41" s="1016"/>
      <c r="SQJ41" s="1016"/>
      <c r="SQK41" s="1016"/>
      <c r="SQL41" s="1016"/>
      <c r="SQM41" s="1016"/>
      <c r="SQN41" s="1016"/>
      <c r="SQO41" s="1016"/>
      <c r="SQP41" s="1016"/>
      <c r="SQQ41" s="1016"/>
      <c r="SQR41" s="1016"/>
      <c r="SQS41" s="1016"/>
      <c r="SQT41" s="1016"/>
      <c r="SQU41" s="1016"/>
      <c r="SQV41" s="1016"/>
      <c r="SQW41" s="1016"/>
      <c r="SQX41" s="1016"/>
      <c r="SQY41" s="1016"/>
      <c r="SQZ41" s="1016"/>
      <c r="SRA41" s="1016"/>
      <c r="SRB41" s="1016"/>
      <c r="SRC41" s="1016"/>
      <c r="SRD41" s="1016"/>
      <c r="SRE41" s="1016"/>
      <c r="SRF41" s="1016"/>
      <c r="SRG41" s="1016"/>
      <c r="SRH41" s="1016"/>
      <c r="SRI41" s="1016"/>
      <c r="SRJ41" s="1016"/>
      <c r="SRK41" s="1016"/>
      <c r="SRL41" s="1016"/>
      <c r="SRM41" s="1016"/>
      <c r="SRN41" s="1016"/>
      <c r="SRO41" s="1016"/>
      <c r="SRP41" s="1016"/>
      <c r="SRQ41" s="1016"/>
      <c r="SRR41" s="1016"/>
      <c r="SRS41" s="1016"/>
      <c r="SRT41" s="1016"/>
      <c r="SRU41" s="1016"/>
      <c r="SRV41" s="1016"/>
      <c r="SRW41" s="1016"/>
      <c r="SRX41" s="1016"/>
      <c r="SRY41" s="1016"/>
      <c r="SRZ41" s="1016"/>
      <c r="SSA41" s="1016"/>
      <c r="SSB41" s="1016"/>
      <c r="SSC41" s="1016"/>
      <c r="SSD41" s="1016"/>
      <c r="SSE41" s="1016"/>
      <c r="SSF41" s="1016"/>
      <c r="SSG41" s="1016"/>
      <c r="SSH41" s="1016"/>
      <c r="SSI41" s="1016"/>
      <c r="SSJ41" s="1016"/>
      <c r="SSK41" s="1016"/>
      <c r="SSL41" s="1016"/>
      <c r="SSM41" s="1016"/>
      <c r="SSN41" s="1016"/>
      <c r="SSO41" s="1016"/>
      <c r="SSP41" s="1016"/>
      <c r="SSQ41" s="1016"/>
      <c r="SSR41" s="1016"/>
      <c r="SSS41" s="1016"/>
      <c r="SST41" s="1016"/>
      <c r="SSU41" s="1016"/>
      <c r="SSV41" s="1016"/>
      <c r="SSW41" s="1016"/>
      <c r="SSX41" s="1016"/>
      <c r="SSY41" s="1016"/>
      <c r="SSZ41" s="1016"/>
      <c r="STA41" s="1016"/>
      <c r="STB41" s="1016"/>
      <c r="STC41" s="1016"/>
      <c r="STD41" s="1016"/>
      <c r="STE41" s="1016"/>
      <c r="STF41" s="1016"/>
      <c r="STG41" s="1016"/>
      <c r="STH41" s="1016"/>
      <c r="STI41" s="1016"/>
      <c r="STJ41" s="1016"/>
      <c r="STK41" s="1016"/>
      <c r="STL41" s="1016"/>
      <c r="STM41" s="1016"/>
      <c r="STN41" s="1016"/>
      <c r="STO41" s="1016"/>
      <c r="STP41" s="1016"/>
      <c r="STQ41" s="1016"/>
      <c r="STR41" s="1016"/>
      <c r="STS41" s="1016"/>
      <c r="STT41" s="1016"/>
      <c r="STU41" s="1016"/>
      <c r="STV41" s="1016"/>
      <c r="STW41" s="1016"/>
      <c r="STX41" s="1016"/>
      <c r="STY41" s="1016"/>
      <c r="STZ41" s="1016"/>
      <c r="SUA41" s="1016"/>
      <c r="SUB41" s="1016"/>
      <c r="SUC41" s="1016"/>
      <c r="SUD41" s="1016"/>
      <c r="SUE41" s="1016"/>
      <c r="SUF41" s="1016"/>
      <c r="SUG41" s="1016"/>
      <c r="SUH41" s="1016"/>
      <c r="SUI41" s="1016"/>
      <c r="SUJ41" s="1016"/>
      <c r="SUK41" s="1016"/>
      <c r="SUL41" s="1016"/>
      <c r="SUM41" s="1016"/>
      <c r="SUN41" s="1016"/>
      <c r="SUO41" s="1016"/>
      <c r="SUP41" s="1016"/>
      <c r="SUQ41" s="1016"/>
      <c r="SUR41" s="1016"/>
      <c r="SUS41" s="1016"/>
      <c r="SUT41" s="1016"/>
      <c r="SUU41" s="1016"/>
      <c r="SUV41" s="1016"/>
      <c r="SUW41" s="1016"/>
      <c r="SUX41" s="1016"/>
      <c r="SUY41" s="1016"/>
      <c r="SUZ41" s="1016"/>
      <c r="SVA41" s="1016"/>
      <c r="SVB41" s="1016"/>
      <c r="SVC41" s="1016"/>
      <c r="SVD41" s="1016"/>
      <c r="SVE41" s="1016"/>
      <c r="SVF41" s="1016"/>
      <c r="SVG41" s="1016"/>
      <c r="SVH41" s="1016"/>
      <c r="SVI41" s="1016"/>
      <c r="SVJ41" s="1016"/>
      <c r="SVK41" s="1016"/>
      <c r="SVL41" s="1016"/>
      <c r="SVM41" s="1016"/>
      <c r="SVN41" s="1016"/>
      <c r="SVO41" s="1016"/>
      <c r="SVP41" s="1016"/>
      <c r="SVQ41" s="1016"/>
      <c r="SVR41" s="1016"/>
      <c r="SVS41" s="1016"/>
      <c r="SVT41" s="1016"/>
      <c r="SVU41" s="1016"/>
      <c r="SVV41" s="1016"/>
      <c r="SVW41" s="1016"/>
      <c r="SVX41" s="1016"/>
      <c r="SVY41" s="1016"/>
      <c r="SVZ41" s="1016"/>
      <c r="SWA41" s="1016"/>
      <c r="SWB41" s="1016"/>
      <c r="SWC41" s="1016"/>
      <c r="SWD41" s="1016"/>
      <c r="SWE41" s="1016"/>
      <c r="SWF41" s="1016"/>
      <c r="SWG41" s="1016"/>
      <c r="SWH41" s="1016"/>
      <c r="SWI41" s="1016"/>
      <c r="SWJ41" s="1016"/>
      <c r="SWK41" s="1016"/>
      <c r="SWL41" s="1016"/>
      <c r="SWM41" s="1016"/>
      <c r="SWN41" s="1016"/>
      <c r="SWO41" s="1016"/>
      <c r="SWP41" s="1016"/>
      <c r="SWQ41" s="1016"/>
      <c r="SWR41" s="1016"/>
      <c r="SWS41" s="1016"/>
      <c r="SWT41" s="1016"/>
      <c r="SWU41" s="1016"/>
      <c r="SWV41" s="1016"/>
      <c r="SWW41" s="1016"/>
      <c r="SWX41" s="1016"/>
      <c r="SWY41" s="1016"/>
      <c r="SWZ41" s="1016"/>
      <c r="SXA41" s="1016"/>
      <c r="SXB41" s="1016"/>
      <c r="SXC41" s="1016"/>
      <c r="SXD41" s="1016"/>
      <c r="SXE41" s="1016"/>
      <c r="SXF41" s="1016"/>
      <c r="SXG41" s="1016"/>
      <c r="SXH41" s="1016"/>
      <c r="SXI41" s="1016"/>
      <c r="SXJ41" s="1016"/>
      <c r="SXK41" s="1016"/>
      <c r="SXL41" s="1016"/>
      <c r="SXM41" s="1016"/>
      <c r="SXN41" s="1016"/>
      <c r="SXO41" s="1016"/>
      <c r="SXP41" s="1016"/>
      <c r="SXQ41" s="1016"/>
      <c r="SXR41" s="1016"/>
      <c r="SXS41" s="1016"/>
      <c r="SXT41" s="1016"/>
      <c r="SXU41" s="1016"/>
      <c r="SXV41" s="1016"/>
      <c r="SXW41" s="1016"/>
      <c r="SXX41" s="1016"/>
      <c r="SXY41" s="1016"/>
      <c r="SXZ41" s="1016"/>
      <c r="SYA41" s="1016"/>
      <c r="SYB41" s="1016"/>
      <c r="SYC41" s="1016"/>
      <c r="SYD41" s="1016"/>
      <c r="SYE41" s="1016"/>
      <c r="SYF41" s="1016"/>
      <c r="SYG41" s="1016"/>
      <c r="SYH41" s="1016"/>
      <c r="SYI41" s="1016"/>
      <c r="SYJ41" s="1016"/>
      <c r="SYK41" s="1016"/>
      <c r="SYL41" s="1016"/>
      <c r="SYM41" s="1016"/>
      <c r="SYN41" s="1016"/>
      <c r="SYO41" s="1016"/>
      <c r="SYP41" s="1016"/>
      <c r="SYQ41" s="1016"/>
      <c r="SYR41" s="1016"/>
      <c r="SYS41" s="1016"/>
      <c r="SYT41" s="1016"/>
      <c r="SYU41" s="1016"/>
      <c r="SYV41" s="1016"/>
      <c r="SYW41" s="1016"/>
      <c r="SYX41" s="1016"/>
      <c r="SYY41" s="1016"/>
      <c r="SYZ41" s="1016"/>
      <c r="SZA41" s="1016"/>
      <c r="SZB41" s="1016"/>
      <c r="SZC41" s="1016"/>
      <c r="SZD41" s="1016"/>
      <c r="SZE41" s="1016"/>
      <c r="SZF41" s="1016"/>
      <c r="SZG41" s="1016"/>
      <c r="SZH41" s="1016"/>
      <c r="SZI41" s="1016"/>
      <c r="SZJ41" s="1016"/>
      <c r="SZK41" s="1016"/>
      <c r="SZL41" s="1016"/>
      <c r="SZM41" s="1016"/>
      <c r="SZN41" s="1016"/>
      <c r="SZO41" s="1016"/>
      <c r="SZP41" s="1016"/>
      <c r="SZQ41" s="1016"/>
      <c r="SZR41" s="1016"/>
      <c r="SZS41" s="1016"/>
      <c r="SZT41" s="1016"/>
      <c r="SZU41" s="1016"/>
      <c r="SZV41" s="1016"/>
      <c r="SZW41" s="1016"/>
      <c r="SZX41" s="1016"/>
      <c r="SZY41" s="1016"/>
      <c r="SZZ41" s="1016"/>
      <c r="TAA41" s="1016"/>
      <c r="TAB41" s="1016"/>
      <c r="TAC41" s="1016"/>
      <c r="TAD41" s="1016"/>
      <c r="TAE41" s="1016"/>
      <c r="TAF41" s="1016"/>
      <c r="TAG41" s="1016"/>
      <c r="TAH41" s="1016"/>
      <c r="TAI41" s="1016"/>
      <c r="TAJ41" s="1016"/>
      <c r="TAK41" s="1016"/>
      <c r="TAL41" s="1016"/>
      <c r="TAM41" s="1016"/>
      <c r="TAN41" s="1016"/>
      <c r="TAO41" s="1016"/>
      <c r="TAP41" s="1016"/>
      <c r="TAQ41" s="1016"/>
      <c r="TAR41" s="1016"/>
      <c r="TAS41" s="1016"/>
      <c r="TAT41" s="1016"/>
      <c r="TAU41" s="1016"/>
      <c r="TAV41" s="1016"/>
      <c r="TAW41" s="1016"/>
      <c r="TAX41" s="1016"/>
      <c r="TAY41" s="1016"/>
      <c r="TAZ41" s="1016"/>
      <c r="TBA41" s="1016"/>
      <c r="TBB41" s="1016"/>
      <c r="TBC41" s="1016"/>
      <c r="TBD41" s="1016"/>
      <c r="TBE41" s="1016"/>
      <c r="TBF41" s="1016"/>
      <c r="TBG41" s="1016"/>
      <c r="TBH41" s="1016"/>
      <c r="TBI41" s="1016"/>
      <c r="TBJ41" s="1016"/>
      <c r="TBK41" s="1016"/>
      <c r="TBL41" s="1016"/>
      <c r="TBM41" s="1016"/>
      <c r="TBN41" s="1016"/>
      <c r="TBO41" s="1016"/>
      <c r="TBP41" s="1016"/>
      <c r="TBQ41" s="1016"/>
      <c r="TBR41" s="1016"/>
      <c r="TBS41" s="1016"/>
      <c r="TBT41" s="1016"/>
      <c r="TBU41" s="1016"/>
      <c r="TBV41" s="1016"/>
      <c r="TBW41" s="1016"/>
      <c r="TBX41" s="1016"/>
      <c r="TBY41" s="1016"/>
      <c r="TBZ41" s="1016"/>
      <c r="TCA41" s="1016"/>
      <c r="TCB41" s="1016"/>
      <c r="TCC41" s="1016"/>
      <c r="TCD41" s="1016"/>
      <c r="TCE41" s="1016"/>
      <c r="TCF41" s="1016"/>
      <c r="TCG41" s="1016"/>
      <c r="TCH41" s="1016"/>
      <c r="TCI41" s="1016"/>
      <c r="TCJ41" s="1016"/>
      <c r="TCK41" s="1016"/>
      <c r="TCL41" s="1016"/>
      <c r="TCM41" s="1016"/>
      <c r="TCN41" s="1016"/>
      <c r="TCO41" s="1016"/>
      <c r="TCP41" s="1016"/>
      <c r="TCQ41" s="1016"/>
      <c r="TCR41" s="1016"/>
      <c r="TCS41" s="1016"/>
      <c r="TCT41" s="1016"/>
      <c r="TCU41" s="1016"/>
      <c r="TCV41" s="1016"/>
      <c r="TCW41" s="1016"/>
      <c r="TCX41" s="1016"/>
      <c r="TCY41" s="1016"/>
      <c r="TCZ41" s="1016"/>
      <c r="TDA41" s="1016"/>
      <c r="TDB41" s="1016"/>
      <c r="TDC41" s="1016"/>
      <c r="TDD41" s="1016"/>
      <c r="TDE41" s="1016"/>
      <c r="TDF41" s="1016"/>
      <c r="TDG41" s="1016"/>
      <c r="TDH41" s="1016"/>
      <c r="TDI41" s="1016"/>
      <c r="TDJ41" s="1016"/>
      <c r="TDK41" s="1016"/>
      <c r="TDL41" s="1016"/>
      <c r="TDM41" s="1016"/>
      <c r="TDN41" s="1016"/>
      <c r="TDO41" s="1016"/>
      <c r="TDP41" s="1016"/>
      <c r="TDQ41" s="1016"/>
      <c r="TDR41" s="1016"/>
      <c r="TDS41" s="1016"/>
      <c r="TDT41" s="1016"/>
      <c r="TDU41" s="1016"/>
      <c r="TDV41" s="1016"/>
      <c r="TDW41" s="1016"/>
      <c r="TDX41" s="1016"/>
      <c r="TDY41" s="1016"/>
      <c r="TDZ41" s="1016"/>
      <c r="TEA41" s="1016"/>
      <c r="TEB41" s="1016"/>
      <c r="TEC41" s="1016"/>
      <c r="TED41" s="1016"/>
      <c r="TEE41" s="1016"/>
      <c r="TEF41" s="1016"/>
      <c r="TEG41" s="1016"/>
      <c r="TEH41" s="1016"/>
      <c r="TEI41" s="1016"/>
      <c r="TEJ41" s="1016"/>
      <c r="TEK41" s="1016"/>
      <c r="TEL41" s="1016"/>
      <c r="TEM41" s="1016"/>
      <c r="TEN41" s="1016"/>
      <c r="TEO41" s="1016"/>
      <c r="TEP41" s="1016"/>
      <c r="TEQ41" s="1016"/>
      <c r="TER41" s="1016"/>
      <c r="TES41" s="1016"/>
      <c r="TET41" s="1016"/>
      <c r="TEU41" s="1016"/>
      <c r="TEV41" s="1016"/>
      <c r="TEW41" s="1016"/>
      <c r="TEX41" s="1016"/>
      <c r="TEY41" s="1016"/>
      <c r="TEZ41" s="1016"/>
      <c r="TFA41" s="1016"/>
      <c r="TFB41" s="1016"/>
      <c r="TFC41" s="1016"/>
      <c r="TFD41" s="1016"/>
      <c r="TFE41" s="1016"/>
      <c r="TFF41" s="1016"/>
      <c r="TFG41" s="1016"/>
      <c r="TFH41" s="1016"/>
      <c r="TFI41" s="1016"/>
      <c r="TFJ41" s="1016"/>
      <c r="TFK41" s="1016"/>
      <c r="TFL41" s="1016"/>
      <c r="TFM41" s="1016"/>
      <c r="TFN41" s="1016"/>
      <c r="TFO41" s="1016"/>
      <c r="TFP41" s="1016"/>
      <c r="TFQ41" s="1016"/>
      <c r="TFR41" s="1016"/>
      <c r="TFS41" s="1016"/>
      <c r="TFT41" s="1016"/>
      <c r="TFU41" s="1016"/>
      <c r="TFV41" s="1016"/>
      <c r="TFW41" s="1016"/>
      <c r="TFX41" s="1016"/>
      <c r="TFY41" s="1016"/>
      <c r="TFZ41" s="1016"/>
      <c r="TGA41" s="1016"/>
      <c r="TGB41" s="1016"/>
      <c r="TGC41" s="1016"/>
      <c r="TGD41" s="1016"/>
      <c r="TGE41" s="1016"/>
      <c r="TGF41" s="1016"/>
      <c r="TGG41" s="1016"/>
      <c r="TGH41" s="1016"/>
      <c r="TGI41" s="1016"/>
      <c r="TGJ41" s="1016"/>
      <c r="TGK41" s="1016"/>
      <c r="TGL41" s="1016"/>
      <c r="TGM41" s="1016"/>
      <c r="TGN41" s="1016"/>
      <c r="TGO41" s="1016"/>
      <c r="TGP41" s="1016"/>
      <c r="TGQ41" s="1016"/>
      <c r="TGR41" s="1016"/>
      <c r="TGS41" s="1016"/>
      <c r="TGT41" s="1016"/>
      <c r="TGU41" s="1016"/>
      <c r="TGV41" s="1016"/>
      <c r="TGW41" s="1016"/>
      <c r="TGX41" s="1016"/>
      <c r="TGY41" s="1016"/>
      <c r="TGZ41" s="1016"/>
      <c r="THA41" s="1016"/>
      <c r="THB41" s="1016"/>
      <c r="THC41" s="1016"/>
      <c r="THD41" s="1016"/>
      <c r="THE41" s="1016"/>
      <c r="THF41" s="1016"/>
      <c r="THG41" s="1016"/>
      <c r="THH41" s="1016"/>
      <c r="THI41" s="1016"/>
      <c r="THJ41" s="1016"/>
      <c r="THK41" s="1016"/>
      <c r="THL41" s="1016"/>
      <c r="THM41" s="1016"/>
      <c r="THN41" s="1016"/>
      <c r="THO41" s="1016"/>
      <c r="THP41" s="1016"/>
      <c r="THQ41" s="1016"/>
      <c r="THR41" s="1016"/>
      <c r="THS41" s="1016"/>
      <c r="THT41" s="1016"/>
      <c r="THU41" s="1016"/>
      <c r="THV41" s="1016"/>
      <c r="THW41" s="1016"/>
      <c r="THX41" s="1016"/>
      <c r="THY41" s="1016"/>
      <c r="THZ41" s="1016"/>
      <c r="TIA41" s="1016"/>
      <c r="TIB41" s="1016"/>
      <c r="TIC41" s="1016"/>
      <c r="TID41" s="1016"/>
      <c r="TIE41" s="1016"/>
      <c r="TIF41" s="1016"/>
      <c r="TIG41" s="1016"/>
      <c r="TIH41" s="1016"/>
      <c r="TII41" s="1016"/>
      <c r="TIJ41" s="1016"/>
      <c r="TIK41" s="1016"/>
      <c r="TIL41" s="1016"/>
      <c r="TIM41" s="1016"/>
      <c r="TIN41" s="1016"/>
      <c r="TIO41" s="1016"/>
      <c r="TIP41" s="1016"/>
      <c r="TIQ41" s="1016"/>
      <c r="TIR41" s="1016"/>
      <c r="TIS41" s="1016"/>
      <c r="TIT41" s="1016"/>
      <c r="TIU41" s="1016"/>
      <c r="TIV41" s="1016"/>
      <c r="TIW41" s="1016"/>
      <c r="TIX41" s="1016"/>
      <c r="TIY41" s="1016"/>
      <c r="TIZ41" s="1016"/>
      <c r="TJA41" s="1016"/>
      <c r="TJB41" s="1016"/>
      <c r="TJC41" s="1016"/>
      <c r="TJD41" s="1016"/>
      <c r="TJE41" s="1016"/>
      <c r="TJF41" s="1016"/>
      <c r="TJG41" s="1016"/>
      <c r="TJH41" s="1016"/>
      <c r="TJI41" s="1016"/>
      <c r="TJJ41" s="1016"/>
      <c r="TJK41" s="1016"/>
      <c r="TJL41" s="1016"/>
      <c r="TJM41" s="1016"/>
      <c r="TJN41" s="1016"/>
      <c r="TJO41" s="1016"/>
      <c r="TJP41" s="1016"/>
      <c r="TJQ41" s="1016"/>
      <c r="TJR41" s="1016"/>
      <c r="TJS41" s="1016"/>
      <c r="TJT41" s="1016"/>
      <c r="TJU41" s="1016"/>
      <c r="TJV41" s="1016"/>
      <c r="TJW41" s="1016"/>
      <c r="TJX41" s="1016"/>
      <c r="TJY41" s="1016"/>
      <c r="TJZ41" s="1016"/>
      <c r="TKA41" s="1016"/>
      <c r="TKB41" s="1016"/>
      <c r="TKC41" s="1016"/>
      <c r="TKD41" s="1016"/>
      <c r="TKE41" s="1016"/>
      <c r="TKF41" s="1016"/>
      <c r="TKG41" s="1016"/>
      <c r="TKH41" s="1016"/>
      <c r="TKI41" s="1016"/>
      <c r="TKJ41" s="1016"/>
      <c r="TKK41" s="1016"/>
      <c r="TKL41" s="1016"/>
      <c r="TKM41" s="1016"/>
      <c r="TKN41" s="1016"/>
      <c r="TKO41" s="1016"/>
      <c r="TKP41" s="1016"/>
      <c r="TKQ41" s="1016"/>
      <c r="TKR41" s="1016"/>
      <c r="TKS41" s="1016"/>
      <c r="TKT41" s="1016"/>
      <c r="TKU41" s="1016"/>
      <c r="TKV41" s="1016"/>
      <c r="TKW41" s="1016"/>
      <c r="TKX41" s="1016"/>
      <c r="TKY41" s="1016"/>
      <c r="TKZ41" s="1016"/>
      <c r="TLA41" s="1016"/>
      <c r="TLB41" s="1016"/>
      <c r="TLC41" s="1016"/>
      <c r="TLD41" s="1016"/>
      <c r="TLE41" s="1016"/>
      <c r="TLF41" s="1016"/>
      <c r="TLG41" s="1016"/>
      <c r="TLH41" s="1016"/>
      <c r="TLI41" s="1016"/>
      <c r="TLJ41" s="1016"/>
      <c r="TLK41" s="1016"/>
      <c r="TLL41" s="1016"/>
      <c r="TLM41" s="1016"/>
      <c r="TLN41" s="1016"/>
      <c r="TLO41" s="1016"/>
      <c r="TLP41" s="1016"/>
      <c r="TLQ41" s="1016"/>
      <c r="TLR41" s="1016"/>
      <c r="TLS41" s="1016"/>
      <c r="TLT41" s="1016"/>
      <c r="TLU41" s="1016"/>
      <c r="TLV41" s="1016"/>
      <c r="TLW41" s="1016"/>
      <c r="TLX41" s="1016"/>
      <c r="TLY41" s="1016"/>
      <c r="TLZ41" s="1016"/>
      <c r="TMA41" s="1016"/>
      <c r="TMB41" s="1016"/>
      <c r="TMC41" s="1016"/>
      <c r="TMD41" s="1016"/>
      <c r="TME41" s="1016"/>
      <c r="TMF41" s="1016"/>
      <c r="TMG41" s="1016"/>
      <c r="TMH41" s="1016"/>
      <c r="TMI41" s="1016"/>
      <c r="TMJ41" s="1016"/>
      <c r="TMK41" s="1016"/>
      <c r="TML41" s="1016"/>
      <c r="TMM41" s="1016"/>
      <c r="TMN41" s="1016"/>
      <c r="TMO41" s="1016"/>
      <c r="TMP41" s="1016"/>
      <c r="TMQ41" s="1016"/>
      <c r="TMR41" s="1016"/>
      <c r="TMS41" s="1016"/>
      <c r="TMT41" s="1016"/>
      <c r="TMU41" s="1016"/>
      <c r="TMV41" s="1016"/>
      <c r="TMW41" s="1016"/>
      <c r="TMX41" s="1016"/>
      <c r="TMY41" s="1016"/>
      <c r="TMZ41" s="1016"/>
      <c r="TNA41" s="1016"/>
      <c r="TNB41" s="1016"/>
      <c r="TNC41" s="1016"/>
      <c r="TND41" s="1016"/>
      <c r="TNE41" s="1016"/>
      <c r="TNF41" s="1016"/>
      <c r="TNG41" s="1016"/>
      <c r="TNH41" s="1016"/>
      <c r="TNI41" s="1016"/>
      <c r="TNJ41" s="1016"/>
      <c r="TNK41" s="1016"/>
      <c r="TNL41" s="1016"/>
      <c r="TNM41" s="1016"/>
      <c r="TNN41" s="1016"/>
      <c r="TNO41" s="1016"/>
      <c r="TNP41" s="1016"/>
      <c r="TNQ41" s="1016"/>
      <c r="TNR41" s="1016"/>
      <c r="TNS41" s="1016"/>
      <c r="TNT41" s="1016"/>
      <c r="TNU41" s="1016"/>
      <c r="TNV41" s="1016"/>
      <c r="TNW41" s="1016"/>
      <c r="TNX41" s="1016"/>
      <c r="TNY41" s="1016"/>
      <c r="TNZ41" s="1016"/>
      <c r="TOA41" s="1016"/>
      <c r="TOB41" s="1016"/>
      <c r="TOC41" s="1016"/>
      <c r="TOD41" s="1016"/>
      <c r="TOE41" s="1016"/>
      <c r="TOF41" s="1016"/>
      <c r="TOG41" s="1016"/>
      <c r="TOH41" s="1016"/>
      <c r="TOI41" s="1016"/>
      <c r="TOJ41" s="1016"/>
      <c r="TOK41" s="1016"/>
      <c r="TOL41" s="1016"/>
      <c r="TOM41" s="1016"/>
      <c r="TON41" s="1016"/>
      <c r="TOO41" s="1016"/>
      <c r="TOP41" s="1016"/>
      <c r="TOQ41" s="1016"/>
      <c r="TOR41" s="1016"/>
      <c r="TOS41" s="1016"/>
      <c r="TOT41" s="1016"/>
      <c r="TOU41" s="1016"/>
      <c r="TOV41" s="1016"/>
      <c r="TOW41" s="1016"/>
      <c r="TOX41" s="1016"/>
      <c r="TOY41" s="1016"/>
      <c r="TOZ41" s="1016"/>
      <c r="TPA41" s="1016"/>
      <c r="TPB41" s="1016"/>
      <c r="TPC41" s="1016"/>
      <c r="TPD41" s="1016"/>
      <c r="TPE41" s="1016"/>
      <c r="TPF41" s="1016"/>
      <c r="TPG41" s="1016"/>
      <c r="TPH41" s="1016"/>
      <c r="TPI41" s="1016"/>
      <c r="TPJ41" s="1016"/>
      <c r="TPK41" s="1016"/>
      <c r="TPL41" s="1016"/>
      <c r="TPM41" s="1016"/>
      <c r="TPN41" s="1016"/>
      <c r="TPO41" s="1016"/>
      <c r="TPP41" s="1016"/>
      <c r="TPQ41" s="1016"/>
      <c r="TPR41" s="1016"/>
      <c r="TPS41" s="1016"/>
      <c r="TPT41" s="1016"/>
      <c r="TPU41" s="1016"/>
      <c r="TPV41" s="1016"/>
      <c r="TPW41" s="1016"/>
      <c r="TPX41" s="1016"/>
      <c r="TPY41" s="1016"/>
      <c r="TPZ41" s="1016"/>
      <c r="TQA41" s="1016"/>
      <c r="TQB41" s="1016"/>
      <c r="TQC41" s="1016"/>
      <c r="TQD41" s="1016"/>
      <c r="TQE41" s="1016"/>
      <c r="TQF41" s="1016"/>
      <c r="TQG41" s="1016"/>
      <c r="TQH41" s="1016"/>
      <c r="TQI41" s="1016"/>
      <c r="TQJ41" s="1016"/>
      <c r="TQK41" s="1016"/>
      <c r="TQL41" s="1016"/>
      <c r="TQM41" s="1016"/>
      <c r="TQN41" s="1016"/>
      <c r="TQO41" s="1016"/>
      <c r="TQP41" s="1016"/>
      <c r="TQQ41" s="1016"/>
      <c r="TQR41" s="1016"/>
      <c r="TQS41" s="1016"/>
      <c r="TQT41" s="1016"/>
      <c r="TQU41" s="1016"/>
      <c r="TQV41" s="1016"/>
      <c r="TQW41" s="1016"/>
      <c r="TQX41" s="1016"/>
      <c r="TQY41" s="1016"/>
      <c r="TQZ41" s="1016"/>
      <c r="TRA41" s="1016"/>
      <c r="TRB41" s="1016"/>
      <c r="TRC41" s="1016"/>
      <c r="TRD41" s="1016"/>
      <c r="TRE41" s="1016"/>
      <c r="TRF41" s="1016"/>
      <c r="TRG41" s="1016"/>
      <c r="TRH41" s="1016"/>
      <c r="TRI41" s="1016"/>
      <c r="TRJ41" s="1016"/>
      <c r="TRK41" s="1016"/>
      <c r="TRL41" s="1016"/>
      <c r="TRM41" s="1016"/>
      <c r="TRN41" s="1016"/>
      <c r="TRO41" s="1016"/>
      <c r="TRP41" s="1016"/>
      <c r="TRQ41" s="1016"/>
      <c r="TRR41" s="1016"/>
      <c r="TRS41" s="1016"/>
      <c r="TRT41" s="1016"/>
      <c r="TRU41" s="1016"/>
      <c r="TRV41" s="1016"/>
      <c r="TRW41" s="1016"/>
      <c r="TRX41" s="1016"/>
      <c r="TRY41" s="1016"/>
      <c r="TRZ41" s="1016"/>
      <c r="TSA41" s="1016"/>
      <c r="TSB41" s="1016"/>
      <c r="TSC41" s="1016"/>
      <c r="TSD41" s="1016"/>
      <c r="TSE41" s="1016"/>
      <c r="TSF41" s="1016"/>
      <c r="TSG41" s="1016"/>
      <c r="TSH41" s="1016"/>
      <c r="TSI41" s="1016"/>
      <c r="TSJ41" s="1016"/>
      <c r="TSK41" s="1016"/>
      <c r="TSL41" s="1016"/>
      <c r="TSM41" s="1016"/>
      <c r="TSN41" s="1016"/>
      <c r="TSO41" s="1016"/>
      <c r="TSP41" s="1016"/>
      <c r="TSQ41" s="1016"/>
      <c r="TSR41" s="1016"/>
      <c r="TSS41" s="1016"/>
      <c r="TST41" s="1016"/>
      <c r="TSU41" s="1016"/>
      <c r="TSV41" s="1016"/>
      <c r="TSW41" s="1016"/>
      <c r="TSX41" s="1016"/>
      <c r="TSY41" s="1016"/>
      <c r="TSZ41" s="1016"/>
      <c r="TTA41" s="1016"/>
      <c r="TTB41" s="1016"/>
      <c r="TTC41" s="1016"/>
      <c r="TTD41" s="1016"/>
      <c r="TTE41" s="1016"/>
      <c r="TTF41" s="1016"/>
      <c r="TTG41" s="1016"/>
      <c r="TTH41" s="1016"/>
      <c r="TTI41" s="1016"/>
      <c r="TTJ41" s="1016"/>
      <c r="TTK41" s="1016"/>
      <c r="TTL41" s="1016"/>
      <c r="TTM41" s="1016"/>
      <c r="TTN41" s="1016"/>
      <c r="TTO41" s="1016"/>
      <c r="TTP41" s="1016"/>
      <c r="TTQ41" s="1016"/>
      <c r="TTR41" s="1016"/>
      <c r="TTS41" s="1016"/>
      <c r="TTT41" s="1016"/>
      <c r="TTU41" s="1016"/>
      <c r="TTV41" s="1016"/>
      <c r="TTW41" s="1016"/>
      <c r="TTX41" s="1016"/>
      <c r="TTY41" s="1016"/>
      <c r="TTZ41" s="1016"/>
      <c r="TUA41" s="1016"/>
      <c r="TUB41" s="1016"/>
      <c r="TUC41" s="1016"/>
      <c r="TUD41" s="1016"/>
      <c r="TUE41" s="1016"/>
      <c r="TUF41" s="1016"/>
      <c r="TUG41" s="1016"/>
      <c r="TUH41" s="1016"/>
      <c r="TUI41" s="1016"/>
      <c r="TUJ41" s="1016"/>
      <c r="TUK41" s="1016"/>
      <c r="TUL41" s="1016"/>
      <c r="TUM41" s="1016"/>
      <c r="TUN41" s="1016"/>
      <c r="TUO41" s="1016"/>
      <c r="TUP41" s="1016"/>
      <c r="TUQ41" s="1016"/>
      <c r="TUR41" s="1016"/>
      <c r="TUS41" s="1016"/>
      <c r="TUT41" s="1016"/>
      <c r="TUU41" s="1016"/>
      <c r="TUV41" s="1016"/>
      <c r="TUW41" s="1016"/>
      <c r="TUX41" s="1016"/>
      <c r="TUY41" s="1016"/>
      <c r="TUZ41" s="1016"/>
      <c r="TVA41" s="1016"/>
      <c r="TVB41" s="1016"/>
      <c r="TVC41" s="1016"/>
      <c r="TVD41" s="1016"/>
      <c r="TVE41" s="1016"/>
      <c r="TVF41" s="1016"/>
      <c r="TVG41" s="1016"/>
      <c r="TVH41" s="1016"/>
      <c r="TVI41" s="1016"/>
      <c r="TVJ41" s="1016"/>
      <c r="TVK41" s="1016"/>
      <c r="TVL41" s="1016"/>
      <c r="TVM41" s="1016"/>
      <c r="TVN41" s="1016"/>
      <c r="TVO41" s="1016"/>
      <c r="TVP41" s="1016"/>
      <c r="TVQ41" s="1016"/>
      <c r="TVR41" s="1016"/>
      <c r="TVS41" s="1016"/>
      <c r="TVT41" s="1016"/>
      <c r="TVU41" s="1016"/>
      <c r="TVV41" s="1016"/>
      <c r="TVW41" s="1016"/>
      <c r="TVX41" s="1016"/>
      <c r="TVY41" s="1016"/>
      <c r="TVZ41" s="1016"/>
      <c r="TWA41" s="1016"/>
      <c r="TWB41" s="1016"/>
      <c r="TWC41" s="1016"/>
      <c r="TWD41" s="1016"/>
      <c r="TWE41" s="1016"/>
      <c r="TWF41" s="1016"/>
      <c r="TWG41" s="1016"/>
      <c r="TWH41" s="1016"/>
      <c r="TWI41" s="1016"/>
      <c r="TWJ41" s="1016"/>
      <c r="TWK41" s="1016"/>
      <c r="TWL41" s="1016"/>
      <c r="TWM41" s="1016"/>
      <c r="TWN41" s="1016"/>
      <c r="TWO41" s="1016"/>
      <c r="TWP41" s="1016"/>
      <c r="TWQ41" s="1016"/>
      <c r="TWR41" s="1016"/>
      <c r="TWS41" s="1016"/>
      <c r="TWT41" s="1016"/>
      <c r="TWU41" s="1016"/>
      <c r="TWV41" s="1016"/>
      <c r="TWW41" s="1016"/>
      <c r="TWX41" s="1016"/>
      <c r="TWY41" s="1016"/>
      <c r="TWZ41" s="1016"/>
      <c r="TXA41" s="1016"/>
      <c r="TXB41" s="1016"/>
      <c r="TXC41" s="1016"/>
      <c r="TXD41" s="1016"/>
      <c r="TXE41" s="1016"/>
      <c r="TXF41" s="1016"/>
      <c r="TXG41" s="1016"/>
      <c r="TXH41" s="1016"/>
      <c r="TXI41" s="1016"/>
      <c r="TXJ41" s="1016"/>
      <c r="TXK41" s="1016"/>
      <c r="TXL41" s="1016"/>
      <c r="TXM41" s="1016"/>
      <c r="TXN41" s="1016"/>
      <c r="TXO41" s="1016"/>
      <c r="TXP41" s="1016"/>
      <c r="TXQ41" s="1016"/>
      <c r="TXR41" s="1016"/>
      <c r="TXS41" s="1016"/>
      <c r="TXT41" s="1016"/>
      <c r="TXU41" s="1016"/>
      <c r="TXV41" s="1016"/>
      <c r="TXW41" s="1016"/>
      <c r="TXX41" s="1016"/>
      <c r="TXY41" s="1016"/>
      <c r="TXZ41" s="1016"/>
      <c r="TYA41" s="1016"/>
      <c r="TYB41" s="1016"/>
      <c r="TYC41" s="1016"/>
      <c r="TYD41" s="1016"/>
      <c r="TYE41" s="1016"/>
      <c r="TYF41" s="1016"/>
      <c r="TYG41" s="1016"/>
      <c r="TYH41" s="1016"/>
      <c r="TYI41" s="1016"/>
      <c r="TYJ41" s="1016"/>
      <c r="TYK41" s="1016"/>
      <c r="TYL41" s="1016"/>
      <c r="TYM41" s="1016"/>
      <c r="TYN41" s="1016"/>
      <c r="TYO41" s="1016"/>
      <c r="TYP41" s="1016"/>
      <c r="TYQ41" s="1016"/>
      <c r="TYR41" s="1016"/>
      <c r="TYS41" s="1016"/>
      <c r="TYT41" s="1016"/>
      <c r="TYU41" s="1016"/>
      <c r="TYV41" s="1016"/>
      <c r="TYW41" s="1016"/>
      <c r="TYX41" s="1016"/>
      <c r="TYY41" s="1016"/>
      <c r="TYZ41" s="1016"/>
      <c r="TZA41" s="1016"/>
      <c r="TZB41" s="1016"/>
      <c r="TZC41" s="1016"/>
      <c r="TZD41" s="1016"/>
      <c r="TZE41" s="1016"/>
      <c r="TZF41" s="1016"/>
      <c r="TZG41" s="1016"/>
      <c r="TZH41" s="1016"/>
      <c r="TZI41" s="1016"/>
      <c r="TZJ41" s="1016"/>
      <c r="TZK41" s="1016"/>
      <c r="TZL41" s="1016"/>
      <c r="TZM41" s="1016"/>
      <c r="TZN41" s="1016"/>
      <c r="TZO41" s="1016"/>
      <c r="TZP41" s="1016"/>
      <c r="TZQ41" s="1016"/>
      <c r="TZR41" s="1016"/>
      <c r="TZS41" s="1016"/>
      <c r="TZT41" s="1016"/>
      <c r="TZU41" s="1016"/>
      <c r="TZV41" s="1016"/>
      <c r="TZW41" s="1016"/>
      <c r="TZX41" s="1016"/>
      <c r="TZY41" s="1016"/>
      <c r="TZZ41" s="1016"/>
      <c r="UAA41" s="1016"/>
      <c r="UAB41" s="1016"/>
      <c r="UAC41" s="1016"/>
      <c r="UAD41" s="1016"/>
      <c r="UAE41" s="1016"/>
      <c r="UAF41" s="1016"/>
      <c r="UAG41" s="1016"/>
      <c r="UAH41" s="1016"/>
      <c r="UAI41" s="1016"/>
      <c r="UAJ41" s="1016"/>
      <c r="UAK41" s="1016"/>
      <c r="UAL41" s="1016"/>
      <c r="UAM41" s="1016"/>
      <c r="UAN41" s="1016"/>
      <c r="UAO41" s="1016"/>
      <c r="UAP41" s="1016"/>
      <c r="UAQ41" s="1016"/>
      <c r="UAR41" s="1016"/>
      <c r="UAS41" s="1016"/>
      <c r="UAT41" s="1016"/>
      <c r="UAU41" s="1016"/>
      <c r="UAV41" s="1016"/>
      <c r="UAW41" s="1016"/>
      <c r="UAX41" s="1016"/>
      <c r="UAY41" s="1016"/>
      <c r="UAZ41" s="1016"/>
      <c r="UBA41" s="1016"/>
      <c r="UBB41" s="1016"/>
      <c r="UBC41" s="1016"/>
      <c r="UBD41" s="1016"/>
      <c r="UBE41" s="1016"/>
      <c r="UBF41" s="1016"/>
      <c r="UBG41" s="1016"/>
      <c r="UBH41" s="1016"/>
      <c r="UBI41" s="1016"/>
      <c r="UBJ41" s="1016"/>
      <c r="UBK41" s="1016"/>
      <c r="UBL41" s="1016"/>
      <c r="UBM41" s="1016"/>
      <c r="UBN41" s="1016"/>
      <c r="UBO41" s="1016"/>
      <c r="UBP41" s="1016"/>
      <c r="UBQ41" s="1016"/>
      <c r="UBR41" s="1016"/>
      <c r="UBS41" s="1016"/>
      <c r="UBT41" s="1016"/>
      <c r="UBU41" s="1016"/>
      <c r="UBV41" s="1016"/>
      <c r="UBW41" s="1016"/>
      <c r="UBX41" s="1016"/>
      <c r="UBY41" s="1016"/>
      <c r="UBZ41" s="1016"/>
      <c r="UCA41" s="1016"/>
      <c r="UCB41" s="1016"/>
      <c r="UCC41" s="1016"/>
      <c r="UCD41" s="1016"/>
      <c r="UCE41" s="1016"/>
      <c r="UCF41" s="1016"/>
      <c r="UCG41" s="1016"/>
      <c r="UCH41" s="1016"/>
      <c r="UCI41" s="1016"/>
      <c r="UCJ41" s="1016"/>
      <c r="UCK41" s="1016"/>
      <c r="UCL41" s="1016"/>
      <c r="UCM41" s="1016"/>
      <c r="UCN41" s="1016"/>
      <c r="UCO41" s="1016"/>
      <c r="UCP41" s="1016"/>
      <c r="UCQ41" s="1016"/>
      <c r="UCR41" s="1016"/>
      <c r="UCS41" s="1016"/>
      <c r="UCT41" s="1016"/>
      <c r="UCU41" s="1016"/>
      <c r="UCV41" s="1016"/>
      <c r="UCW41" s="1016"/>
      <c r="UCX41" s="1016"/>
      <c r="UCY41" s="1016"/>
      <c r="UCZ41" s="1016"/>
      <c r="UDA41" s="1016"/>
      <c r="UDB41" s="1016"/>
      <c r="UDC41" s="1016"/>
      <c r="UDD41" s="1016"/>
      <c r="UDE41" s="1016"/>
      <c r="UDF41" s="1016"/>
      <c r="UDG41" s="1016"/>
      <c r="UDH41" s="1016"/>
      <c r="UDI41" s="1016"/>
      <c r="UDJ41" s="1016"/>
      <c r="UDK41" s="1016"/>
      <c r="UDL41" s="1016"/>
      <c r="UDM41" s="1016"/>
      <c r="UDN41" s="1016"/>
      <c r="UDO41" s="1016"/>
      <c r="UDP41" s="1016"/>
      <c r="UDQ41" s="1016"/>
      <c r="UDR41" s="1016"/>
      <c r="UDS41" s="1016"/>
      <c r="UDT41" s="1016"/>
      <c r="UDU41" s="1016"/>
      <c r="UDV41" s="1016"/>
      <c r="UDW41" s="1016"/>
      <c r="UDX41" s="1016"/>
      <c r="UDY41" s="1016"/>
      <c r="UDZ41" s="1016"/>
      <c r="UEA41" s="1016"/>
      <c r="UEB41" s="1016"/>
      <c r="UEC41" s="1016"/>
      <c r="UED41" s="1016"/>
      <c r="UEE41" s="1016"/>
      <c r="UEF41" s="1016"/>
      <c r="UEG41" s="1016"/>
      <c r="UEH41" s="1016"/>
      <c r="UEI41" s="1016"/>
      <c r="UEJ41" s="1016"/>
      <c r="UEK41" s="1016"/>
      <c r="UEL41" s="1016"/>
      <c r="UEM41" s="1016"/>
      <c r="UEN41" s="1016"/>
      <c r="UEO41" s="1016"/>
      <c r="UEP41" s="1016"/>
      <c r="UEQ41" s="1016"/>
      <c r="UER41" s="1016"/>
      <c r="UES41" s="1016"/>
      <c r="UET41" s="1016"/>
      <c r="UEU41" s="1016"/>
      <c r="UEV41" s="1016"/>
      <c r="UEW41" s="1016"/>
      <c r="UEX41" s="1016"/>
      <c r="UEY41" s="1016"/>
      <c r="UEZ41" s="1016"/>
      <c r="UFA41" s="1016"/>
      <c r="UFB41" s="1016"/>
      <c r="UFC41" s="1016"/>
      <c r="UFD41" s="1016"/>
      <c r="UFE41" s="1016"/>
      <c r="UFF41" s="1016"/>
      <c r="UFG41" s="1016"/>
      <c r="UFH41" s="1016"/>
      <c r="UFI41" s="1016"/>
      <c r="UFJ41" s="1016"/>
      <c r="UFK41" s="1016"/>
      <c r="UFL41" s="1016"/>
      <c r="UFM41" s="1016"/>
      <c r="UFN41" s="1016"/>
      <c r="UFO41" s="1016"/>
      <c r="UFP41" s="1016"/>
      <c r="UFQ41" s="1016"/>
      <c r="UFR41" s="1016"/>
      <c r="UFS41" s="1016"/>
      <c r="UFT41" s="1016"/>
      <c r="UFU41" s="1016"/>
      <c r="UFV41" s="1016"/>
      <c r="UFW41" s="1016"/>
      <c r="UFX41" s="1016"/>
      <c r="UFY41" s="1016"/>
      <c r="UFZ41" s="1016"/>
      <c r="UGA41" s="1016"/>
      <c r="UGB41" s="1016"/>
      <c r="UGC41" s="1016"/>
      <c r="UGD41" s="1016"/>
      <c r="UGE41" s="1016"/>
      <c r="UGF41" s="1016"/>
      <c r="UGG41" s="1016"/>
      <c r="UGH41" s="1016"/>
      <c r="UGI41" s="1016"/>
      <c r="UGJ41" s="1016"/>
      <c r="UGK41" s="1016"/>
      <c r="UGL41" s="1016"/>
      <c r="UGM41" s="1016"/>
      <c r="UGN41" s="1016"/>
      <c r="UGO41" s="1016"/>
      <c r="UGP41" s="1016"/>
      <c r="UGQ41" s="1016"/>
      <c r="UGR41" s="1016"/>
      <c r="UGS41" s="1016"/>
      <c r="UGT41" s="1016"/>
      <c r="UGU41" s="1016"/>
      <c r="UGV41" s="1016"/>
      <c r="UGW41" s="1016"/>
      <c r="UGX41" s="1016"/>
      <c r="UGY41" s="1016"/>
      <c r="UGZ41" s="1016"/>
      <c r="UHA41" s="1016"/>
      <c r="UHB41" s="1016"/>
      <c r="UHC41" s="1016"/>
      <c r="UHD41" s="1016"/>
      <c r="UHE41" s="1016"/>
      <c r="UHF41" s="1016"/>
      <c r="UHG41" s="1016"/>
      <c r="UHH41" s="1016"/>
      <c r="UHI41" s="1016"/>
      <c r="UHJ41" s="1016"/>
      <c r="UHK41" s="1016"/>
      <c r="UHL41" s="1016"/>
      <c r="UHM41" s="1016"/>
      <c r="UHN41" s="1016"/>
      <c r="UHO41" s="1016"/>
      <c r="UHP41" s="1016"/>
      <c r="UHQ41" s="1016"/>
      <c r="UHR41" s="1016"/>
      <c r="UHS41" s="1016"/>
      <c r="UHT41" s="1016"/>
      <c r="UHU41" s="1016"/>
      <c r="UHV41" s="1016"/>
      <c r="UHW41" s="1016"/>
      <c r="UHX41" s="1016"/>
      <c r="UHY41" s="1016"/>
      <c r="UHZ41" s="1016"/>
      <c r="UIA41" s="1016"/>
      <c r="UIB41" s="1016"/>
      <c r="UIC41" s="1016"/>
      <c r="UID41" s="1016"/>
      <c r="UIE41" s="1016"/>
      <c r="UIF41" s="1016"/>
      <c r="UIG41" s="1016"/>
      <c r="UIH41" s="1016"/>
      <c r="UII41" s="1016"/>
      <c r="UIJ41" s="1016"/>
      <c r="UIK41" s="1016"/>
      <c r="UIL41" s="1016"/>
      <c r="UIM41" s="1016"/>
      <c r="UIN41" s="1016"/>
      <c r="UIO41" s="1016"/>
      <c r="UIP41" s="1016"/>
      <c r="UIQ41" s="1016"/>
      <c r="UIR41" s="1016"/>
      <c r="UIS41" s="1016"/>
      <c r="UIT41" s="1016"/>
      <c r="UIU41" s="1016"/>
      <c r="UIV41" s="1016"/>
      <c r="UIW41" s="1016"/>
      <c r="UIX41" s="1016"/>
      <c r="UIY41" s="1016"/>
      <c r="UIZ41" s="1016"/>
      <c r="UJA41" s="1016"/>
      <c r="UJB41" s="1016"/>
      <c r="UJC41" s="1016"/>
      <c r="UJD41" s="1016"/>
      <c r="UJE41" s="1016"/>
      <c r="UJF41" s="1016"/>
      <c r="UJG41" s="1016"/>
      <c r="UJH41" s="1016"/>
      <c r="UJI41" s="1016"/>
      <c r="UJJ41" s="1016"/>
      <c r="UJK41" s="1016"/>
      <c r="UJL41" s="1016"/>
      <c r="UJM41" s="1016"/>
      <c r="UJN41" s="1016"/>
      <c r="UJO41" s="1016"/>
      <c r="UJP41" s="1016"/>
      <c r="UJQ41" s="1016"/>
      <c r="UJR41" s="1016"/>
      <c r="UJS41" s="1016"/>
      <c r="UJT41" s="1016"/>
      <c r="UJU41" s="1016"/>
      <c r="UJV41" s="1016"/>
      <c r="UJW41" s="1016"/>
      <c r="UJX41" s="1016"/>
      <c r="UJY41" s="1016"/>
      <c r="UJZ41" s="1016"/>
      <c r="UKA41" s="1016"/>
      <c r="UKB41" s="1016"/>
      <c r="UKC41" s="1016"/>
      <c r="UKD41" s="1016"/>
      <c r="UKE41" s="1016"/>
      <c r="UKF41" s="1016"/>
      <c r="UKG41" s="1016"/>
      <c r="UKH41" s="1016"/>
      <c r="UKI41" s="1016"/>
      <c r="UKJ41" s="1016"/>
      <c r="UKK41" s="1016"/>
      <c r="UKL41" s="1016"/>
      <c r="UKM41" s="1016"/>
      <c r="UKN41" s="1016"/>
      <c r="UKO41" s="1016"/>
      <c r="UKP41" s="1016"/>
      <c r="UKQ41" s="1016"/>
      <c r="UKR41" s="1016"/>
      <c r="UKS41" s="1016"/>
      <c r="UKT41" s="1016"/>
      <c r="UKU41" s="1016"/>
      <c r="UKV41" s="1016"/>
      <c r="UKW41" s="1016"/>
      <c r="UKX41" s="1016"/>
      <c r="UKY41" s="1016"/>
      <c r="UKZ41" s="1016"/>
      <c r="ULA41" s="1016"/>
      <c r="ULB41" s="1016"/>
      <c r="ULC41" s="1016"/>
      <c r="ULD41" s="1016"/>
      <c r="ULE41" s="1016"/>
      <c r="ULF41" s="1016"/>
      <c r="ULG41" s="1016"/>
      <c r="ULH41" s="1016"/>
      <c r="ULI41" s="1016"/>
      <c r="ULJ41" s="1016"/>
      <c r="ULK41" s="1016"/>
      <c r="ULL41" s="1016"/>
      <c r="ULM41" s="1016"/>
      <c r="ULN41" s="1016"/>
      <c r="ULO41" s="1016"/>
      <c r="ULP41" s="1016"/>
      <c r="ULQ41" s="1016"/>
      <c r="ULR41" s="1016"/>
      <c r="ULS41" s="1016"/>
      <c r="ULT41" s="1016"/>
      <c r="ULU41" s="1016"/>
      <c r="ULV41" s="1016"/>
      <c r="ULW41" s="1016"/>
      <c r="ULX41" s="1016"/>
      <c r="ULY41" s="1016"/>
      <c r="ULZ41" s="1016"/>
      <c r="UMA41" s="1016"/>
      <c r="UMB41" s="1016"/>
      <c r="UMC41" s="1016"/>
      <c r="UMD41" s="1016"/>
      <c r="UME41" s="1016"/>
      <c r="UMF41" s="1016"/>
      <c r="UMG41" s="1016"/>
      <c r="UMH41" s="1016"/>
      <c r="UMI41" s="1016"/>
      <c r="UMJ41" s="1016"/>
      <c r="UMK41" s="1016"/>
      <c r="UML41" s="1016"/>
      <c r="UMM41" s="1016"/>
      <c r="UMN41" s="1016"/>
      <c r="UMO41" s="1016"/>
      <c r="UMP41" s="1016"/>
      <c r="UMQ41" s="1016"/>
      <c r="UMR41" s="1016"/>
      <c r="UMS41" s="1016"/>
      <c r="UMT41" s="1016"/>
      <c r="UMU41" s="1016"/>
      <c r="UMV41" s="1016"/>
      <c r="UMW41" s="1016"/>
      <c r="UMX41" s="1016"/>
      <c r="UMY41" s="1016"/>
      <c r="UMZ41" s="1016"/>
      <c r="UNA41" s="1016"/>
      <c r="UNB41" s="1016"/>
      <c r="UNC41" s="1016"/>
      <c r="UND41" s="1016"/>
      <c r="UNE41" s="1016"/>
      <c r="UNF41" s="1016"/>
      <c r="UNG41" s="1016"/>
      <c r="UNH41" s="1016"/>
      <c r="UNI41" s="1016"/>
      <c r="UNJ41" s="1016"/>
      <c r="UNK41" s="1016"/>
      <c r="UNL41" s="1016"/>
      <c r="UNM41" s="1016"/>
      <c r="UNN41" s="1016"/>
      <c r="UNO41" s="1016"/>
      <c r="UNP41" s="1016"/>
      <c r="UNQ41" s="1016"/>
      <c r="UNR41" s="1016"/>
      <c r="UNS41" s="1016"/>
      <c r="UNT41" s="1016"/>
      <c r="UNU41" s="1016"/>
      <c r="UNV41" s="1016"/>
      <c r="UNW41" s="1016"/>
      <c r="UNX41" s="1016"/>
      <c r="UNY41" s="1016"/>
      <c r="UNZ41" s="1016"/>
      <c r="UOA41" s="1016"/>
      <c r="UOB41" s="1016"/>
      <c r="UOC41" s="1016"/>
      <c r="UOD41" s="1016"/>
      <c r="UOE41" s="1016"/>
      <c r="UOF41" s="1016"/>
      <c r="UOG41" s="1016"/>
      <c r="UOH41" s="1016"/>
      <c r="UOI41" s="1016"/>
      <c r="UOJ41" s="1016"/>
      <c r="UOK41" s="1016"/>
      <c r="UOL41" s="1016"/>
      <c r="UOM41" s="1016"/>
      <c r="UON41" s="1016"/>
      <c r="UOO41" s="1016"/>
      <c r="UOP41" s="1016"/>
      <c r="UOQ41" s="1016"/>
      <c r="UOR41" s="1016"/>
      <c r="UOS41" s="1016"/>
      <c r="UOT41" s="1016"/>
      <c r="UOU41" s="1016"/>
      <c r="UOV41" s="1016"/>
      <c r="UOW41" s="1016"/>
      <c r="UOX41" s="1016"/>
      <c r="UOY41" s="1016"/>
      <c r="UOZ41" s="1016"/>
      <c r="UPA41" s="1016"/>
      <c r="UPB41" s="1016"/>
      <c r="UPC41" s="1016"/>
      <c r="UPD41" s="1016"/>
      <c r="UPE41" s="1016"/>
      <c r="UPF41" s="1016"/>
      <c r="UPG41" s="1016"/>
      <c r="UPH41" s="1016"/>
      <c r="UPI41" s="1016"/>
      <c r="UPJ41" s="1016"/>
      <c r="UPK41" s="1016"/>
      <c r="UPL41" s="1016"/>
      <c r="UPM41" s="1016"/>
      <c r="UPN41" s="1016"/>
      <c r="UPO41" s="1016"/>
      <c r="UPP41" s="1016"/>
      <c r="UPQ41" s="1016"/>
      <c r="UPR41" s="1016"/>
      <c r="UPS41" s="1016"/>
      <c r="UPT41" s="1016"/>
      <c r="UPU41" s="1016"/>
      <c r="UPV41" s="1016"/>
      <c r="UPW41" s="1016"/>
      <c r="UPX41" s="1016"/>
      <c r="UPY41" s="1016"/>
      <c r="UPZ41" s="1016"/>
      <c r="UQA41" s="1016"/>
      <c r="UQB41" s="1016"/>
      <c r="UQC41" s="1016"/>
      <c r="UQD41" s="1016"/>
      <c r="UQE41" s="1016"/>
      <c r="UQF41" s="1016"/>
      <c r="UQG41" s="1016"/>
      <c r="UQH41" s="1016"/>
      <c r="UQI41" s="1016"/>
      <c r="UQJ41" s="1016"/>
      <c r="UQK41" s="1016"/>
      <c r="UQL41" s="1016"/>
      <c r="UQM41" s="1016"/>
      <c r="UQN41" s="1016"/>
      <c r="UQO41" s="1016"/>
      <c r="UQP41" s="1016"/>
      <c r="UQQ41" s="1016"/>
      <c r="UQR41" s="1016"/>
      <c r="UQS41" s="1016"/>
      <c r="UQT41" s="1016"/>
      <c r="UQU41" s="1016"/>
      <c r="UQV41" s="1016"/>
      <c r="UQW41" s="1016"/>
      <c r="UQX41" s="1016"/>
      <c r="UQY41" s="1016"/>
      <c r="UQZ41" s="1016"/>
      <c r="URA41" s="1016"/>
      <c r="URB41" s="1016"/>
      <c r="URC41" s="1016"/>
      <c r="URD41" s="1016"/>
      <c r="URE41" s="1016"/>
      <c r="URF41" s="1016"/>
      <c r="URG41" s="1016"/>
      <c r="URH41" s="1016"/>
      <c r="URI41" s="1016"/>
      <c r="URJ41" s="1016"/>
      <c r="URK41" s="1016"/>
      <c r="URL41" s="1016"/>
      <c r="URM41" s="1016"/>
      <c r="URN41" s="1016"/>
      <c r="URO41" s="1016"/>
      <c r="URP41" s="1016"/>
      <c r="URQ41" s="1016"/>
      <c r="URR41" s="1016"/>
      <c r="URS41" s="1016"/>
      <c r="URT41" s="1016"/>
      <c r="URU41" s="1016"/>
      <c r="URV41" s="1016"/>
      <c r="URW41" s="1016"/>
      <c r="URX41" s="1016"/>
      <c r="URY41" s="1016"/>
      <c r="URZ41" s="1016"/>
      <c r="USA41" s="1016"/>
      <c r="USB41" s="1016"/>
      <c r="USC41" s="1016"/>
      <c r="USD41" s="1016"/>
      <c r="USE41" s="1016"/>
      <c r="USF41" s="1016"/>
      <c r="USG41" s="1016"/>
      <c r="USH41" s="1016"/>
      <c r="USI41" s="1016"/>
      <c r="USJ41" s="1016"/>
      <c r="USK41" s="1016"/>
      <c r="USL41" s="1016"/>
      <c r="USM41" s="1016"/>
      <c r="USN41" s="1016"/>
      <c r="USO41" s="1016"/>
      <c r="USP41" s="1016"/>
      <c r="USQ41" s="1016"/>
      <c r="USR41" s="1016"/>
      <c r="USS41" s="1016"/>
      <c r="UST41" s="1016"/>
      <c r="USU41" s="1016"/>
      <c r="USV41" s="1016"/>
      <c r="USW41" s="1016"/>
      <c r="USX41" s="1016"/>
      <c r="USY41" s="1016"/>
      <c r="USZ41" s="1016"/>
      <c r="UTA41" s="1016"/>
      <c r="UTB41" s="1016"/>
      <c r="UTC41" s="1016"/>
      <c r="UTD41" s="1016"/>
      <c r="UTE41" s="1016"/>
      <c r="UTF41" s="1016"/>
      <c r="UTG41" s="1016"/>
      <c r="UTH41" s="1016"/>
      <c r="UTI41" s="1016"/>
      <c r="UTJ41" s="1016"/>
      <c r="UTK41" s="1016"/>
      <c r="UTL41" s="1016"/>
      <c r="UTM41" s="1016"/>
      <c r="UTN41" s="1016"/>
      <c r="UTO41" s="1016"/>
      <c r="UTP41" s="1016"/>
      <c r="UTQ41" s="1016"/>
      <c r="UTR41" s="1016"/>
      <c r="UTS41" s="1016"/>
      <c r="UTT41" s="1016"/>
      <c r="UTU41" s="1016"/>
      <c r="UTV41" s="1016"/>
      <c r="UTW41" s="1016"/>
      <c r="UTX41" s="1016"/>
      <c r="UTY41" s="1016"/>
      <c r="UTZ41" s="1016"/>
      <c r="UUA41" s="1016"/>
      <c r="UUB41" s="1016"/>
      <c r="UUC41" s="1016"/>
      <c r="UUD41" s="1016"/>
      <c r="UUE41" s="1016"/>
      <c r="UUF41" s="1016"/>
      <c r="UUG41" s="1016"/>
      <c r="UUH41" s="1016"/>
      <c r="UUI41" s="1016"/>
      <c r="UUJ41" s="1016"/>
      <c r="UUK41" s="1016"/>
      <c r="UUL41" s="1016"/>
      <c r="UUM41" s="1016"/>
      <c r="UUN41" s="1016"/>
      <c r="UUO41" s="1016"/>
      <c r="UUP41" s="1016"/>
      <c r="UUQ41" s="1016"/>
      <c r="UUR41" s="1016"/>
      <c r="UUS41" s="1016"/>
      <c r="UUT41" s="1016"/>
      <c r="UUU41" s="1016"/>
      <c r="UUV41" s="1016"/>
      <c r="UUW41" s="1016"/>
      <c r="UUX41" s="1016"/>
      <c r="UUY41" s="1016"/>
      <c r="UUZ41" s="1016"/>
      <c r="UVA41" s="1016"/>
      <c r="UVB41" s="1016"/>
      <c r="UVC41" s="1016"/>
      <c r="UVD41" s="1016"/>
      <c r="UVE41" s="1016"/>
      <c r="UVF41" s="1016"/>
      <c r="UVG41" s="1016"/>
      <c r="UVH41" s="1016"/>
      <c r="UVI41" s="1016"/>
      <c r="UVJ41" s="1016"/>
      <c r="UVK41" s="1016"/>
      <c r="UVL41" s="1016"/>
      <c r="UVM41" s="1016"/>
      <c r="UVN41" s="1016"/>
      <c r="UVO41" s="1016"/>
      <c r="UVP41" s="1016"/>
      <c r="UVQ41" s="1016"/>
      <c r="UVR41" s="1016"/>
      <c r="UVS41" s="1016"/>
      <c r="UVT41" s="1016"/>
      <c r="UVU41" s="1016"/>
      <c r="UVV41" s="1016"/>
      <c r="UVW41" s="1016"/>
      <c r="UVX41" s="1016"/>
      <c r="UVY41" s="1016"/>
      <c r="UVZ41" s="1016"/>
      <c r="UWA41" s="1016"/>
      <c r="UWB41" s="1016"/>
      <c r="UWC41" s="1016"/>
      <c r="UWD41" s="1016"/>
      <c r="UWE41" s="1016"/>
      <c r="UWF41" s="1016"/>
      <c r="UWG41" s="1016"/>
      <c r="UWH41" s="1016"/>
      <c r="UWI41" s="1016"/>
      <c r="UWJ41" s="1016"/>
      <c r="UWK41" s="1016"/>
      <c r="UWL41" s="1016"/>
      <c r="UWM41" s="1016"/>
      <c r="UWN41" s="1016"/>
      <c r="UWO41" s="1016"/>
      <c r="UWP41" s="1016"/>
      <c r="UWQ41" s="1016"/>
      <c r="UWR41" s="1016"/>
      <c r="UWS41" s="1016"/>
      <c r="UWT41" s="1016"/>
      <c r="UWU41" s="1016"/>
      <c r="UWV41" s="1016"/>
      <c r="UWW41" s="1016"/>
      <c r="UWX41" s="1016"/>
      <c r="UWY41" s="1016"/>
      <c r="UWZ41" s="1016"/>
      <c r="UXA41" s="1016"/>
      <c r="UXB41" s="1016"/>
      <c r="UXC41" s="1016"/>
      <c r="UXD41" s="1016"/>
      <c r="UXE41" s="1016"/>
      <c r="UXF41" s="1016"/>
      <c r="UXG41" s="1016"/>
      <c r="UXH41" s="1016"/>
      <c r="UXI41" s="1016"/>
      <c r="UXJ41" s="1016"/>
      <c r="UXK41" s="1016"/>
      <c r="UXL41" s="1016"/>
      <c r="UXM41" s="1016"/>
      <c r="UXN41" s="1016"/>
      <c r="UXO41" s="1016"/>
      <c r="UXP41" s="1016"/>
      <c r="UXQ41" s="1016"/>
      <c r="UXR41" s="1016"/>
      <c r="UXS41" s="1016"/>
      <c r="UXT41" s="1016"/>
      <c r="UXU41" s="1016"/>
      <c r="UXV41" s="1016"/>
      <c r="UXW41" s="1016"/>
      <c r="UXX41" s="1016"/>
      <c r="UXY41" s="1016"/>
      <c r="UXZ41" s="1016"/>
      <c r="UYA41" s="1016"/>
      <c r="UYB41" s="1016"/>
      <c r="UYC41" s="1016"/>
      <c r="UYD41" s="1016"/>
      <c r="UYE41" s="1016"/>
      <c r="UYF41" s="1016"/>
      <c r="UYG41" s="1016"/>
      <c r="UYH41" s="1016"/>
      <c r="UYI41" s="1016"/>
      <c r="UYJ41" s="1016"/>
      <c r="UYK41" s="1016"/>
      <c r="UYL41" s="1016"/>
      <c r="UYM41" s="1016"/>
      <c r="UYN41" s="1016"/>
      <c r="UYO41" s="1016"/>
      <c r="UYP41" s="1016"/>
      <c r="UYQ41" s="1016"/>
      <c r="UYR41" s="1016"/>
      <c r="UYS41" s="1016"/>
      <c r="UYT41" s="1016"/>
      <c r="UYU41" s="1016"/>
      <c r="UYV41" s="1016"/>
      <c r="UYW41" s="1016"/>
      <c r="UYX41" s="1016"/>
      <c r="UYY41" s="1016"/>
      <c r="UYZ41" s="1016"/>
      <c r="UZA41" s="1016"/>
      <c r="UZB41" s="1016"/>
      <c r="UZC41" s="1016"/>
      <c r="UZD41" s="1016"/>
      <c r="UZE41" s="1016"/>
      <c r="UZF41" s="1016"/>
      <c r="UZG41" s="1016"/>
      <c r="UZH41" s="1016"/>
      <c r="UZI41" s="1016"/>
      <c r="UZJ41" s="1016"/>
      <c r="UZK41" s="1016"/>
      <c r="UZL41" s="1016"/>
      <c r="UZM41" s="1016"/>
      <c r="UZN41" s="1016"/>
      <c r="UZO41" s="1016"/>
      <c r="UZP41" s="1016"/>
      <c r="UZQ41" s="1016"/>
      <c r="UZR41" s="1016"/>
      <c r="UZS41" s="1016"/>
      <c r="UZT41" s="1016"/>
      <c r="UZU41" s="1016"/>
      <c r="UZV41" s="1016"/>
      <c r="UZW41" s="1016"/>
      <c r="UZX41" s="1016"/>
      <c r="UZY41" s="1016"/>
      <c r="UZZ41" s="1016"/>
      <c r="VAA41" s="1016"/>
      <c r="VAB41" s="1016"/>
      <c r="VAC41" s="1016"/>
      <c r="VAD41" s="1016"/>
      <c r="VAE41" s="1016"/>
      <c r="VAF41" s="1016"/>
      <c r="VAG41" s="1016"/>
      <c r="VAH41" s="1016"/>
      <c r="VAI41" s="1016"/>
      <c r="VAJ41" s="1016"/>
      <c r="VAK41" s="1016"/>
      <c r="VAL41" s="1016"/>
      <c r="VAM41" s="1016"/>
      <c r="VAN41" s="1016"/>
      <c r="VAO41" s="1016"/>
      <c r="VAP41" s="1016"/>
      <c r="VAQ41" s="1016"/>
      <c r="VAR41" s="1016"/>
      <c r="VAS41" s="1016"/>
      <c r="VAT41" s="1016"/>
      <c r="VAU41" s="1016"/>
      <c r="VAV41" s="1016"/>
      <c r="VAW41" s="1016"/>
      <c r="VAX41" s="1016"/>
      <c r="VAY41" s="1016"/>
      <c r="VAZ41" s="1016"/>
      <c r="VBA41" s="1016"/>
      <c r="VBB41" s="1016"/>
      <c r="VBC41" s="1016"/>
      <c r="VBD41" s="1016"/>
      <c r="VBE41" s="1016"/>
      <c r="VBF41" s="1016"/>
      <c r="VBG41" s="1016"/>
      <c r="VBH41" s="1016"/>
      <c r="VBI41" s="1016"/>
      <c r="VBJ41" s="1016"/>
      <c r="VBK41" s="1016"/>
      <c r="VBL41" s="1016"/>
      <c r="VBM41" s="1016"/>
      <c r="VBN41" s="1016"/>
      <c r="VBO41" s="1016"/>
      <c r="VBP41" s="1016"/>
      <c r="VBQ41" s="1016"/>
      <c r="VBR41" s="1016"/>
      <c r="VBS41" s="1016"/>
      <c r="VBT41" s="1016"/>
      <c r="VBU41" s="1016"/>
      <c r="VBV41" s="1016"/>
      <c r="VBW41" s="1016"/>
      <c r="VBX41" s="1016"/>
      <c r="VBY41" s="1016"/>
      <c r="VBZ41" s="1016"/>
      <c r="VCA41" s="1016"/>
      <c r="VCB41" s="1016"/>
      <c r="VCC41" s="1016"/>
      <c r="VCD41" s="1016"/>
      <c r="VCE41" s="1016"/>
      <c r="VCF41" s="1016"/>
      <c r="VCG41" s="1016"/>
      <c r="VCH41" s="1016"/>
      <c r="VCI41" s="1016"/>
      <c r="VCJ41" s="1016"/>
      <c r="VCK41" s="1016"/>
      <c r="VCL41" s="1016"/>
      <c r="VCM41" s="1016"/>
      <c r="VCN41" s="1016"/>
      <c r="VCO41" s="1016"/>
      <c r="VCP41" s="1016"/>
      <c r="VCQ41" s="1016"/>
      <c r="VCR41" s="1016"/>
      <c r="VCS41" s="1016"/>
      <c r="VCT41" s="1016"/>
      <c r="VCU41" s="1016"/>
      <c r="VCV41" s="1016"/>
      <c r="VCW41" s="1016"/>
      <c r="VCX41" s="1016"/>
      <c r="VCY41" s="1016"/>
      <c r="VCZ41" s="1016"/>
      <c r="VDA41" s="1016"/>
      <c r="VDB41" s="1016"/>
      <c r="VDC41" s="1016"/>
      <c r="VDD41" s="1016"/>
      <c r="VDE41" s="1016"/>
      <c r="VDF41" s="1016"/>
      <c r="VDG41" s="1016"/>
      <c r="VDH41" s="1016"/>
      <c r="VDI41" s="1016"/>
      <c r="VDJ41" s="1016"/>
      <c r="VDK41" s="1016"/>
      <c r="VDL41" s="1016"/>
      <c r="VDM41" s="1016"/>
      <c r="VDN41" s="1016"/>
      <c r="VDO41" s="1016"/>
      <c r="VDP41" s="1016"/>
      <c r="VDQ41" s="1016"/>
      <c r="VDR41" s="1016"/>
      <c r="VDS41" s="1016"/>
      <c r="VDT41" s="1016"/>
      <c r="VDU41" s="1016"/>
      <c r="VDV41" s="1016"/>
      <c r="VDW41" s="1016"/>
      <c r="VDX41" s="1016"/>
      <c r="VDY41" s="1016"/>
      <c r="VDZ41" s="1016"/>
      <c r="VEA41" s="1016"/>
      <c r="VEB41" s="1016"/>
      <c r="VEC41" s="1016"/>
      <c r="VED41" s="1016"/>
      <c r="VEE41" s="1016"/>
      <c r="VEF41" s="1016"/>
      <c r="VEG41" s="1016"/>
      <c r="VEH41" s="1016"/>
      <c r="VEI41" s="1016"/>
      <c r="VEJ41" s="1016"/>
      <c r="VEK41" s="1016"/>
      <c r="VEL41" s="1016"/>
      <c r="VEM41" s="1016"/>
      <c r="VEN41" s="1016"/>
      <c r="VEO41" s="1016"/>
      <c r="VEP41" s="1016"/>
      <c r="VEQ41" s="1016"/>
      <c r="VER41" s="1016"/>
      <c r="VES41" s="1016"/>
      <c r="VET41" s="1016"/>
      <c r="VEU41" s="1016"/>
      <c r="VEV41" s="1016"/>
      <c r="VEW41" s="1016"/>
      <c r="VEX41" s="1016"/>
      <c r="VEY41" s="1016"/>
      <c r="VEZ41" s="1016"/>
      <c r="VFA41" s="1016"/>
      <c r="VFB41" s="1016"/>
      <c r="VFC41" s="1016"/>
      <c r="VFD41" s="1016"/>
      <c r="VFE41" s="1016"/>
      <c r="VFF41" s="1016"/>
      <c r="VFG41" s="1016"/>
      <c r="VFH41" s="1016"/>
      <c r="VFI41" s="1016"/>
      <c r="VFJ41" s="1016"/>
      <c r="VFK41" s="1016"/>
      <c r="VFL41" s="1016"/>
      <c r="VFM41" s="1016"/>
      <c r="VFN41" s="1016"/>
      <c r="VFO41" s="1016"/>
      <c r="VFP41" s="1016"/>
      <c r="VFQ41" s="1016"/>
      <c r="VFR41" s="1016"/>
      <c r="VFS41" s="1016"/>
      <c r="VFT41" s="1016"/>
      <c r="VFU41" s="1016"/>
      <c r="VFV41" s="1016"/>
      <c r="VFW41" s="1016"/>
      <c r="VFX41" s="1016"/>
      <c r="VFY41" s="1016"/>
      <c r="VFZ41" s="1016"/>
      <c r="VGA41" s="1016"/>
      <c r="VGB41" s="1016"/>
      <c r="VGC41" s="1016"/>
      <c r="VGD41" s="1016"/>
      <c r="VGE41" s="1016"/>
      <c r="VGF41" s="1016"/>
      <c r="VGG41" s="1016"/>
      <c r="VGH41" s="1016"/>
      <c r="VGI41" s="1016"/>
      <c r="VGJ41" s="1016"/>
      <c r="VGK41" s="1016"/>
      <c r="VGL41" s="1016"/>
      <c r="VGM41" s="1016"/>
      <c r="VGN41" s="1016"/>
      <c r="VGO41" s="1016"/>
      <c r="VGP41" s="1016"/>
      <c r="VGQ41" s="1016"/>
      <c r="VGR41" s="1016"/>
      <c r="VGS41" s="1016"/>
      <c r="VGT41" s="1016"/>
      <c r="VGU41" s="1016"/>
      <c r="VGV41" s="1016"/>
      <c r="VGW41" s="1016"/>
      <c r="VGX41" s="1016"/>
      <c r="VGY41" s="1016"/>
      <c r="VGZ41" s="1016"/>
      <c r="VHA41" s="1016"/>
      <c r="VHB41" s="1016"/>
      <c r="VHC41" s="1016"/>
      <c r="VHD41" s="1016"/>
      <c r="VHE41" s="1016"/>
      <c r="VHF41" s="1016"/>
      <c r="VHG41" s="1016"/>
      <c r="VHH41" s="1016"/>
      <c r="VHI41" s="1016"/>
      <c r="VHJ41" s="1016"/>
      <c r="VHK41" s="1016"/>
      <c r="VHL41" s="1016"/>
      <c r="VHM41" s="1016"/>
      <c r="VHN41" s="1016"/>
      <c r="VHO41" s="1016"/>
      <c r="VHP41" s="1016"/>
      <c r="VHQ41" s="1016"/>
      <c r="VHR41" s="1016"/>
      <c r="VHS41" s="1016"/>
      <c r="VHT41" s="1016"/>
      <c r="VHU41" s="1016"/>
      <c r="VHV41" s="1016"/>
      <c r="VHW41" s="1016"/>
      <c r="VHX41" s="1016"/>
      <c r="VHY41" s="1016"/>
      <c r="VHZ41" s="1016"/>
      <c r="VIA41" s="1016"/>
      <c r="VIB41" s="1016"/>
      <c r="VIC41" s="1016"/>
      <c r="VID41" s="1016"/>
      <c r="VIE41" s="1016"/>
      <c r="VIF41" s="1016"/>
      <c r="VIG41" s="1016"/>
      <c r="VIH41" s="1016"/>
      <c r="VII41" s="1016"/>
      <c r="VIJ41" s="1016"/>
      <c r="VIK41" s="1016"/>
      <c r="VIL41" s="1016"/>
      <c r="VIM41" s="1016"/>
      <c r="VIN41" s="1016"/>
      <c r="VIO41" s="1016"/>
      <c r="VIP41" s="1016"/>
      <c r="VIQ41" s="1016"/>
      <c r="VIR41" s="1016"/>
      <c r="VIS41" s="1016"/>
      <c r="VIT41" s="1016"/>
      <c r="VIU41" s="1016"/>
      <c r="VIV41" s="1016"/>
      <c r="VIW41" s="1016"/>
      <c r="VIX41" s="1016"/>
      <c r="VIY41" s="1016"/>
      <c r="VIZ41" s="1016"/>
      <c r="VJA41" s="1016"/>
      <c r="VJB41" s="1016"/>
      <c r="VJC41" s="1016"/>
      <c r="VJD41" s="1016"/>
      <c r="VJE41" s="1016"/>
      <c r="VJF41" s="1016"/>
      <c r="VJG41" s="1016"/>
      <c r="VJH41" s="1016"/>
      <c r="VJI41" s="1016"/>
      <c r="VJJ41" s="1016"/>
      <c r="VJK41" s="1016"/>
      <c r="VJL41" s="1016"/>
      <c r="VJM41" s="1016"/>
      <c r="VJN41" s="1016"/>
      <c r="VJO41" s="1016"/>
      <c r="VJP41" s="1016"/>
      <c r="VJQ41" s="1016"/>
      <c r="VJR41" s="1016"/>
      <c r="VJS41" s="1016"/>
      <c r="VJT41" s="1016"/>
      <c r="VJU41" s="1016"/>
      <c r="VJV41" s="1016"/>
      <c r="VJW41" s="1016"/>
      <c r="VJX41" s="1016"/>
      <c r="VJY41" s="1016"/>
      <c r="VJZ41" s="1016"/>
      <c r="VKA41" s="1016"/>
      <c r="VKB41" s="1016"/>
      <c r="VKC41" s="1016"/>
      <c r="VKD41" s="1016"/>
      <c r="VKE41" s="1016"/>
      <c r="VKF41" s="1016"/>
      <c r="VKG41" s="1016"/>
      <c r="VKH41" s="1016"/>
      <c r="VKI41" s="1016"/>
      <c r="VKJ41" s="1016"/>
      <c r="VKK41" s="1016"/>
      <c r="VKL41" s="1016"/>
      <c r="VKM41" s="1016"/>
      <c r="VKN41" s="1016"/>
      <c r="VKO41" s="1016"/>
      <c r="VKP41" s="1016"/>
      <c r="VKQ41" s="1016"/>
      <c r="VKR41" s="1016"/>
      <c r="VKS41" s="1016"/>
      <c r="VKT41" s="1016"/>
      <c r="VKU41" s="1016"/>
      <c r="VKV41" s="1016"/>
      <c r="VKW41" s="1016"/>
      <c r="VKX41" s="1016"/>
      <c r="VKY41" s="1016"/>
      <c r="VKZ41" s="1016"/>
      <c r="VLA41" s="1016"/>
      <c r="VLB41" s="1016"/>
      <c r="VLC41" s="1016"/>
      <c r="VLD41" s="1016"/>
      <c r="VLE41" s="1016"/>
      <c r="VLF41" s="1016"/>
      <c r="VLG41" s="1016"/>
      <c r="VLH41" s="1016"/>
      <c r="VLI41" s="1016"/>
      <c r="VLJ41" s="1016"/>
      <c r="VLK41" s="1016"/>
      <c r="VLL41" s="1016"/>
      <c r="VLM41" s="1016"/>
      <c r="VLN41" s="1016"/>
      <c r="VLO41" s="1016"/>
      <c r="VLP41" s="1016"/>
      <c r="VLQ41" s="1016"/>
      <c r="VLR41" s="1016"/>
      <c r="VLS41" s="1016"/>
      <c r="VLT41" s="1016"/>
      <c r="VLU41" s="1016"/>
      <c r="VLV41" s="1016"/>
      <c r="VLW41" s="1016"/>
      <c r="VLX41" s="1016"/>
      <c r="VLY41" s="1016"/>
      <c r="VLZ41" s="1016"/>
      <c r="VMA41" s="1016"/>
      <c r="VMB41" s="1016"/>
      <c r="VMC41" s="1016"/>
      <c r="VMD41" s="1016"/>
      <c r="VME41" s="1016"/>
      <c r="VMF41" s="1016"/>
      <c r="VMG41" s="1016"/>
      <c r="VMH41" s="1016"/>
      <c r="VMI41" s="1016"/>
      <c r="VMJ41" s="1016"/>
      <c r="VMK41" s="1016"/>
      <c r="VML41" s="1016"/>
      <c r="VMM41" s="1016"/>
      <c r="VMN41" s="1016"/>
      <c r="VMO41" s="1016"/>
      <c r="VMP41" s="1016"/>
      <c r="VMQ41" s="1016"/>
      <c r="VMR41" s="1016"/>
      <c r="VMS41" s="1016"/>
      <c r="VMT41" s="1016"/>
      <c r="VMU41" s="1016"/>
      <c r="VMV41" s="1016"/>
      <c r="VMW41" s="1016"/>
      <c r="VMX41" s="1016"/>
      <c r="VMY41" s="1016"/>
      <c r="VMZ41" s="1016"/>
      <c r="VNA41" s="1016"/>
      <c r="VNB41" s="1016"/>
      <c r="VNC41" s="1016"/>
      <c r="VND41" s="1016"/>
      <c r="VNE41" s="1016"/>
      <c r="VNF41" s="1016"/>
      <c r="VNG41" s="1016"/>
      <c r="VNH41" s="1016"/>
      <c r="VNI41" s="1016"/>
      <c r="VNJ41" s="1016"/>
      <c r="VNK41" s="1016"/>
      <c r="VNL41" s="1016"/>
      <c r="VNM41" s="1016"/>
      <c r="VNN41" s="1016"/>
      <c r="VNO41" s="1016"/>
      <c r="VNP41" s="1016"/>
      <c r="VNQ41" s="1016"/>
      <c r="VNR41" s="1016"/>
      <c r="VNS41" s="1016"/>
      <c r="VNT41" s="1016"/>
      <c r="VNU41" s="1016"/>
      <c r="VNV41" s="1016"/>
      <c r="VNW41" s="1016"/>
      <c r="VNX41" s="1016"/>
      <c r="VNY41" s="1016"/>
      <c r="VNZ41" s="1016"/>
      <c r="VOA41" s="1016"/>
      <c r="VOB41" s="1016"/>
      <c r="VOC41" s="1016"/>
      <c r="VOD41" s="1016"/>
      <c r="VOE41" s="1016"/>
      <c r="VOF41" s="1016"/>
      <c r="VOG41" s="1016"/>
      <c r="VOH41" s="1016"/>
      <c r="VOI41" s="1016"/>
      <c r="VOJ41" s="1016"/>
      <c r="VOK41" s="1016"/>
      <c r="VOL41" s="1016"/>
      <c r="VOM41" s="1016"/>
      <c r="VON41" s="1016"/>
      <c r="VOO41" s="1016"/>
      <c r="VOP41" s="1016"/>
      <c r="VOQ41" s="1016"/>
      <c r="VOR41" s="1016"/>
      <c r="VOS41" s="1016"/>
      <c r="VOT41" s="1016"/>
      <c r="VOU41" s="1016"/>
      <c r="VOV41" s="1016"/>
      <c r="VOW41" s="1016"/>
      <c r="VOX41" s="1016"/>
      <c r="VOY41" s="1016"/>
      <c r="VOZ41" s="1016"/>
      <c r="VPA41" s="1016"/>
      <c r="VPB41" s="1016"/>
      <c r="VPC41" s="1016"/>
      <c r="VPD41" s="1016"/>
      <c r="VPE41" s="1016"/>
      <c r="VPF41" s="1016"/>
      <c r="VPG41" s="1016"/>
      <c r="VPH41" s="1016"/>
      <c r="VPI41" s="1016"/>
      <c r="VPJ41" s="1016"/>
      <c r="VPK41" s="1016"/>
      <c r="VPL41" s="1016"/>
      <c r="VPM41" s="1016"/>
      <c r="VPN41" s="1016"/>
      <c r="VPO41" s="1016"/>
      <c r="VPP41" s="1016"/>
      <c r="VPQ41" s="1016"/>
      <c r="VPR41" s="1016"/>
      <c r="VPS41" s="1016"/>
      <c r="VPT41" s="1016"/>
      <c r="VPU41" s="1016"/>
      <c r="VPV41" s="1016"/>
      <c r="VPW41" s="1016"/>
      <c r="VPX41" s="1016"/>
      <c r="VPY41" s="1016"/>
      <c r="VPZ41" s="1016"/>
      <c r="VQA41" s="1016"/>
      <c r="VQB41" s="1016"/>
      <c r="VQC41" s="1016"/>
      <c r="VQD41" s="1016"/>
      <c r="VQE41" s="1016"/>
      <c r="VQF41" s="1016"/>
      <c r="VQG41" s="1016"/>
      <c r="VQH41" s="1016"/>
      <c r="VQI41" s="1016"/>
      <c r="VQJ41" s="1016"/>
      <c r="VQK41" s="1016"/>
      <c r="VQL41" s="1016"/>
      <c r="VQM41" s="1016"/>
      <c r="VQN41" s="1016"/>
      <c r="VQO41" s="1016"/>
      <c r="VQP41" s="1016"/>
      <c r="VQQ41" s="1016"/>
      <c r="VQR41" s="1016"/>
      <c r="VQS41" s="1016"/>
      <c r="VQT41" s="1016"/>
      <c r="VQU41" s="1016"/>
      <c r="VQV41" s="1016"/>
      <c r="VQW41" s="1016"/>
      <c r="VQX41" s="1016"/>
      <c r="VQY41" s="1016"/>
      <c r="VQZ41" s="1016"/>
      <c r="VRA41" s="1016"/>
      <c r="VRB41" s="1016"/>
      <c r="VRC41" s="1016"/>
      <c r="VRD41" s="1016"/>
      <c r="VRE41" s="1016"/>
      <c r="VRF41" s="1016"/>
      <c r="VRG41" s="1016"/>
      <c r="VRH41" s="1016"/>
      <c r="VRI41" s="1016"/>
      <c r="VRJ41" s="1016"/>
      <c r="VRK41" s="1016"/>
      <c r="VRL41" s="1016"/>
      <c r="VRM41" s="1016"/>
      <c r="VRN41" s="1016"/>
      <c r="VRO41" s="1016"/>
      <c r="VRP41" s="1016"/>
      <c r="VRQ41" s="1016"/>
      <c r="VRR41" s="1016"/>
      <c r="VRS41" s="1016"/>
      <c r="VRT41" s="1016"/>
      <c r="VRU41" s="1016"/>
      <c r="VRV41" s="1016"/>
      <c r="VRW41" s="1016"/>
      <c r="VRX41" s="1016"/>
      <c r="VRY41" s="1016"/>
      <c r="VRZ41" s="1016"/>
      <c r="VSA41" s="1016"/>
      <c r="VSB41" s="1016"/>
      <c r="VSC41" s="1016"/>
      <c r="VSD41" s="1016"/>
      <c r="VSE41" s="1016"/>
      <c r="VSF41" s="1016"/>
      <c r="VSG41" s="1016"/>
      <c r="VSH41" s="1016"/>
      <c r="VSI41" s="1016"/>
      <c r="VSJ41" s="1016"/>
      <c r="VSK41" s="1016"/>
      <c r="VSL41" s="1016"/>
      <c r="VSM41" s="1016"/>
      <c r="VSN41" s="1016"/>
      <c r="VSO41" s="1016"/>
      <c r="VSP41" s="1016"/>
      <c r="VSQ41" s="1016"/>
      <c r="VSR41" s="1016"/>
      <c r="VSS41" s="1016"/>
      <c r="VST41" s="1016"/>
      <c r="VSU41" s="1016"/>
      <c r="VSV41" s="1016"/>
      <c r="VSW41" s="1016"/>
      <c r="VSX41" s="1016"/>
      <c r="VSY41" s="1016"/>
      <c r="VSZ41" s="1016"/>
      <c r="VTA41" s="1016"/>
      <c r="VTB41" s="1016"/>
      <c r="VTC41" s="1016"/>
      <c r="VTD41" s="1016"/>
      <c r="VTE41" s="1016"/>
      <c r="VTF41" s="1016"/>
      <c r="VTG41" s="1016"/>
      <c r="VTH41" s="1016"/>
      <c r="VTI41" s="1016"/>
      <c r="VTJ41" s="1016"/>
      <c r="VTK41" s="1016"/>
      <c r="VTL41" s="1016"/>
      <c r="VTM41" s="1016"/>
      <c r="VTN41" s="1016"/>
      <c r="VTO41" s="1016"/>
      <c r="VTP41" s="1016"/>
      <c r="VTQ41" s="1016"/>
      <c r="VTR41" s="1016"/>
      <c r="VTS41" s="1016"/>
      <c r="VTT41" s="1016"/>
      <c r="VTU41" s="1016"/>
      <c r="VTV41" s="1016"/>
      <c r="VTW41" s="1016"/>
      <c r="VTX41" s="1016"/>
      <c r="VTY41" s="1016"/>
      <c r="VTZ41" s="1016"/>
      <c r="VUA41" s="1016"/>
      <c r="VUB41" s="1016"/>
      <c r="VUC41" s="1016"/>
      <c r="VUD41" s="1016"/>
      <c r="VUE41" s="1016"/>
      <c r="VUF41" s="1016"/>
      <c r="VUG41" s="1016"/>
      <c r="VUH41" s="1016"/>
      <c r="VUI41" s="1016"/>
      <c r="VUJ41" s="1016"/>
      <c r="VUK41" s="1016"/>
      <c r="VUL41" s="1016"/>
      <c r="VUM41" s="1016"/>
      <c r="VUN41" s="1016"/>
      <c r="VUO41" s="1016"/>
      <c r="VUP41" s="1016"/>
      <c r="VUQ41" s="1016"/>
      <c r="VUR41" s="1016"/>
      <c r="VUS41" s="1016"/>
      <c r="VUT41" s="1016"/>
      <c r="VUU41" s="1016"/>
      <c r="VUV41" s="1016"/>
      <c r="VUW41" s="1016"/>
      <c r="VUX41" s="1016"/>
      <c r="VUY41" s="1016"/>
      <c r="VUZ41" s="1016"/>
      <c r="VVA41" s="1016"/>
      <c r="VVB41" s="1016"/>
      <c r="VVC41" s="1016"/>
      <c r="VVD41" s="1016"/>
      <c r="VVE41" s="1016"/>
      <c r="VVF41" s="1016"/>
      <c r="VVG41" s="1016"/>
      <c r="VVH41" s="1016"/>
      <c r="VVI41" s="1016"/>
      <c r="VVJ41" s="1016"/>
      <c r="VVK41" s="1016"/>
      <c r="VVL41" s="1016"/>
      <c r="VVM41" s="1016"/>
      <c r="VVN41" s="1016"/>
      <c r="VVO41" s="1016"/>
      <c r="VVP41" s="1016"/>
      <c r="VVQ41" s="1016"/>
      <c r="VVR41" s="1016"/>
      <c r="VVS41" s="1016"/>
      <c r="VVT41" s="1016"/>
      <c r="VVU41" s="1016"/>
      <c r="VVV41" s="1016"/>
      <c r="VVW41" s="1016"/>
      <c r="VVX41" s="1016"/>
      <c r="VVY41" s="1016"/>
      <c r="VVZ41" s="1016"/>
      <c r="VWA41" s="1016"/>
      <c r="VWB41" s="1016"/>
      <c r="VWC41" s="1016"/>
      <c r="VWD41" s="1016"/>
      <c r="VWE41" s="1016"/>
      <c r="VWF41" s="1016"/>
      <c r="VWG41" s="1016"/>
      <c r="VWH41" s="1016"/>
      <c r="VWI41" s="1016"/>
      <c r="VWJ41" s="1016"/>
      <c r="VWK41" s="1016"/>
      <c r="VWL41" s="1016"/>
      <c r="VWM41" s="1016"/>
      <c r="VWN41" s="1016"/>
      <c r="VWO41" s="1016"/>
      <c r="VWP41" s="1016"/>
      <c r="VWQ41" s="1016"/>
      <c r="VWR41" s="1016"/>
      <c r="VWS41" s="1016"/>
      <c r="VWT41" s="1016"/>
      <c r="VWU41" s="1016"/>
      <c r="VWV41" s="1016"/>
      <c r="VWW41" s="1016"/>
      <c r="VWX41" s="1016"/>
      <c r="VWY41" s="1016"/>
      <c r="VWZ41" s="1016"/>
      <c r="VXA41" s="1016"/>
      <c r="VXB41" s="1016"/>
      <c r="VXC41" s="1016"/>
      <c r="VXD41" s="1016"/>
      <c r="VXE41" s="1016"/>
      <c r="VXF41" s="1016"/>
      <c r="VXG41" s="1016"/>
      <c r="VXH41" s="1016"/>
      <c r="VXI41" s="1016"/>
      <c r="VXJ41" s="1016"/>
      <c r="VXK41" s="1016"/>
      <c r="VXL41" s="1016"/>
      <c r="VXM41" s="1016"/>
      <c r="VXN41" s="1016"/>
      <c r="VXO41" s="1016"/>
      <c r="VXP41" s="1016"/>
      <c r="VXQ41" s="1016"/>
      <c r="VXR41" s="1016"/>
      <c r="VXS41" s="1016"/>
      <c r="VXT41" s="1016"/>
      <c r="VXU41" s="1016"/>
      <c r="VXV41" s="1016"/>
      <c r="VXW41" s="1016"/>
      <c r="VXX41" s="1016"/>
      <c r="VXY41" s="1016"/>
      <c r="VXZ41" s="1016"/>
      <c r="VYA41" s="1016"/>
      <c r="VYB41" s="1016"/>
      <c r="VYC41" s="1016"/>
      <c r="VYD41" s="1016"/>
      <c r="VYE41" s="1016"/>
      <c r="VYF41" s="1016"/>
      <c r="VYG41" s="1016"/>
      <c r="VYH41" s="1016"/>
      <c r="VYI41" s="1016"/>
      <c r="VYJ41" s="1016"/>
      <c r="VYK41" s="1016"/>
      <c r="VYL41" s="1016"/>
      <c r="VYM41" s="1016"/>
      <c r="VYN41" s="1016"/>
      <c r="VYO41" s="1016"/>
      <c r="VYP41" s="1016"/>
      <c r="VYQ41" s="1016"/>
      <c r="VYR41" s="1016"/>
      <c r="VYS41" s="1016"/>
      <c r="VYT41" s="1016"/>
      <c r="VYU41" s="1016"/>
      <c r="VYV41" s="1016"/>
      <c r="VYW41" s="1016"/>
      <c r="VYX41" s="1016"/>
      <c r="VYY41" s="1016"/>
      <c r="VYZ41" s="1016"/>
      <c r="VZA41" s="1016"/>
      <c r="VZB41" s="1016"/>
      <c r="VZC41" s="1016"/>
      <c r="VZD41" s="1016"/>
      <c r="VZE41" s="1016"/>
      <c r="VZF41" s="1016"/>
      <c r="VZG41" s="1016"/>
      <c r="VZH41" s="1016"/>
      <c r="VZI41" s="1016"/>
      <c r="VZJ41" s="1016"/>
      <c r="VZK41" s="1016"/>
      <c r="VZL41" s="1016"/>
      <c r="VZM41" s="1016"/>
      <c r="VZN41" s="1016"/>
      <c r="VZO41" s="1016"/>
      <c r="VZP41" s="1016"/>
      <c r="VZQ41" s="1016"/>
      <c r="VZR41" s="1016"/>
      <c r="VZS41" s="1016"/>
      <c r="VZT41" s="1016"/>
      <c r="VZU41" s="1016"/>
      <c r="VZV41" s="1016"/>
      <c r="VZW41" s="1016"/>
      <c r="VZX41" s="1016"/>
      <c r="VZY41" s="1016"/>
      <c r="VZZ41" s="1016"/>
      <c r="WAA41" s="1016"/>
      <c r="WAB41" s="1016"/>
      <c r="WAC41" s="1016"/>
      <c r="WAD41" s="1016"/>
      <c r="WAE41" s="1016"/>
      <c r="WAF41" s="1016"/>
      <c r="WAG41" s="1016"/>
      <c r="WAH41" s="1016"/>
      <c r="WAI41" s="1016"/>
      <c r="WAJ41" s="1016"/>
      <c r="WAK41" s="1016"/>
      <c r="WAL41" s="1016"/>
      <c r="WAM41" s="1016"/>
      <c r="WAN41" s="1016"/>
      <c r="WAO41" s="1016"/>
      <c r="WAP41" s="1016"/>
      <c r="WAQ41" s="1016"/>
      <c r="WAR41" s="1016"/>
      <c r="WAS41" s="1016"/>
      <c r="WAT41" s="1016"/>
      <c r="WAU41" s="1016"/>
      <c r="WAV41" s="1016"/>
      <c r="WAW41" s="1016"/>
      <c r="WAX41" s="1016"/>
      <c r="WAY41" s="1016"/>
      <c r="WAZ41" s="1016"/>
      <c r="WBA41" s="1016"/>
      <c r="WBB41" s="1016"/>
      <c r="WBC41" s="1016"/>
      <c r="WBD41" s="1016"/>
      <c r="WBE41" s="1016"/>
      <c r="WBF41" s="1016"/>
      <c r="WBG41" s="1016"/>
      <c r="WBH41" s="1016"/>
      <c r="WBI41" s="1016"/>
      <c r="WBJ41" s="1016"/>
      <c r="WBK41" s="1016"/>
      <c r="WBL41" s="1016"/>
      <c r="WBM41" s="1016"/>
      <c r="WBN41" s="1016"/>
      <c r="WBO41" s="1016"/>
      <c r="WBP41" s="1016"/>
      <c r="WBQ41" s="1016"/>
      <c r="WBR41" s="1016"/>
      <c r="WBS41" s="1016"/>
      <c r="WBT41" s="1016"/>
      <c r="WBU41" s="1016"/>
      <c r="WBV41" s="1016"/>
      <c r="WBW41" s="1016"/>
      <c r="WBX41" s="1016"/>
      <c r="WBY41" s="1016"/>
      <c r="WBZ41" s="1016"/>
      <c r="WCA41" s="1016"/>
      <c r="WCB41" s="1016"/>
      <c r="WCC41" s="1016"/>
      <c r="WCD41" s="1016"/>
      <c r="WCE41" s="1016"/>
      <c r="WCF41" s="1016"/>
      <c r="WCG41" s="1016"/>
      <c r="WCH41" s="1016"/>
      <c r="WCI41" s="1016"/>
      <c r="WCJ41" s="1016"/>
      <c r="WCK41" s="1016"/>
      <c r="WCL41" s="1016"/>
      <c r="WCM41" s="1016"/>
      <c r="WCN41" s="1016"/>
      <c r="WCO41" s="1016"/>
      <c r="WCP41" s="1016"/>
      <c r="WCQ41" s="1016"/>
      <c r="WCR41" s="1016"/>
      <c r="WCS41" s="1016"/>
      <c r="WCT41" s="1016"/>
      <c r="WCU41" s="1016"/>
      <c r="WCV41" s="1016"/>
      <c r="WCW41" s="1016"/>
      <c r="WCX41" s="1016"/>
      <c r="WCY41" s="1016"/>
      <c r="WCZ41" s="1016"/>
      <c r="WDA41" s="1016"/>
      <c r="WDB41" s="1016"/>
      <c r="WDC41" s="1016"/>
      <c r="WDD41" s="1016"/>
      <c r="WDE41" s="1016"/>
      <c r="WDF41" s="1016"/>
      <c r="WDG41" s="1016"/>
      <c r="WDH41" s="1016"/>
      <c r="WDI41" s="1016"/>
      <c r="WDJ41" s="1016"/>
      <c r="WDK41" s="1016"/>
      <c r="WDL41" s="1016"/>
      <c r="WDM41" s="1016"/>
      <c r="WDN41" s="1016"/>
      <c r="WDO41" s="1016"/>
      <c r="WDP41" s="1016"/>
      <c r="WDQ41" s="1016"/>
      <c r="WDR41" s="1016"/>
      <c r="WDS41" s="1016"/>
      <c r="WDT41" s="1016"/>
      <c r="WDU41" s="1016"/>
      <c r="WDV41" s="1016"/>
      <c r="WDW41" s="1016"/>
      <c r="WDX41" s="1016"/>
      <c r="WDY41" s="1016"/>
      <c r="WDZ41" s="1016"/>
      <c r="WEA41" s="1016"/>
      <c r="WEB41" s="1016"/>
      <c r="WEC41" s="1016"/>
      <c r="WED41" s="1016"/>
      <c r="WEE41" s="1016"/>
      <c r="WEF41" s="1016"/>
      <c r="WEG41" s="1016"/>
      <c r="WEH41" s="1016"/>
      <c r="WEI41" s="1016"/>
      <c r="WEJ41" s="1016"/>
      <c r="WEK41" s="1016"/>
      <c r="WEL41" s="1016"/>
      <c r="WEM41" s="1016"/>
      <c r="WEN41" s="1016"/>
      <c r="WEO41" s="1016"/>
      <c r="WEP41" s="1016"/>
      <c r="WEQ41" s="1016"/>
      <c r="WER41" s="1016"/>
      <c r="WES41" s="1016"/>
      <c r="WET41" s="1016"/>
      <c r="WEU41" s="1016"/>
      <c r="WEV41" s="1016"/>
      <c r="WEW41" s="1016"/>
      <c r="WEX41" s="1016"/>
      <c r="WEY41" s="1016"/>
      <c r="WEZ41" s="1016"/>
      <c r="WFA41" s="1016"/>
      <c r="WFB41" s="1016"/>
      <c r="WFC41" s="1016"/>
      <c r="WFD41" s="1016"/>
      <c r="WFE41" s="1016"/>
      <c r="WFF41" s="1016"/>
      <c r="WFG41" s="1016"/>
      <c r="WFH41" s="1016"/>
      <c r="WFI41" s="1016"/>
      <c r="WFJ41" s="1016"/>
      <c r="WFK41" s="1016"/>
      <c r="WFL41" s="1016"/>
      <c r="WFM41" s="1016"/>
      <c r="WFN41" s="1016"/>
      <c r="WFO41" s="1016"/>
      <c r="WFP41" s="1016"/>
      <c r="WFQ41" s="1016"/>
      <c r="WFR41" s="1016"/>
      <c r="WFS41" s="1016"/>
      <c r="WFT41" s="1016"/>
      <c r="WFU41" s="1016"/>
      <c r="WFV41" s="1016"/>
      <c r="WFW41" s="1016"/>
      <c r="WFX41" s="1016"/>
      <c r="WFY41" s="1016"/>
      <c r="WFZ41" s="1016"/>
      <c r="WGA41" s="1016"/>
      <c r="WGB41" s="1016"/>
      <c r="WGC41" s="1016"/>
      <c r="WGD41" s="1016"/>
      <c r="WGE41" s="1016"/>
      <c r="WGF41" s="1016"/>
      <c r="WGG41" s="1016"/>
      <c r="WGH41" s="1016"/>
      <c r="WGI41" s="1016"/>
      <c r="WGJ41" s="1016"/>
      <c r="WGK41" s="1016"/>
      <c r="WGL41" s="1016"/>
      <c r="WGM41" s="1016"/>
      <c r="WGN41" s="1016"/>
      <c r="WGO41" s="1016"/>
      <c r="WGP41" s="1016"/>
      <c r="WGQ41" s="1016"/>
      <c r="WGR41" s="1016"/>
      <c r="WGS41" s="1016"/>
      <c r="WGT41" s="1016"/>
      <c r="WGU41" s="1016"/>
      <c r="WGV41" s="1016"/>
      <c r="WGW41" s="1016"/>
      <c r="WGX41" s="1016"/>
      <c r="WGY41" s="1016"/>
      <c r="WGZ41" s="1016"/>
      <c r="WHA41" s="1016"/>
      <c r="WHB41" s="1016"/>
      <c r="WHC41" s="1016"/>
      <c r="WHD41" s="1016"/>
      <c r="WHE41" s="1016"/>
      <c r="WHF41" s="1016"/>
      <c r="WHG41" s="1016"/>
      <c r="WHH41" s="1016"/>
      <c r="WHI41" s="1016"/>
      <c r="WHJ41" s="1016"/>
      <c r="WHK41" s="1016"/>
      <c r="WHL41" s="1016"/>
      <c r="WHM41" s="1016"/>
      <c r="WHN41" s="1016"/>
      <c r="WHO41" s="1016"/>
      <c r="WHP41" s="1016"/>
      <c r="WHQ41" s="1016"/>
      <c r="WHR41" s="1016"/>
      <c r="WHS41" s="1016"/>
      <c r="WHT41" s="1016"/>
      <c r="WHU41" s="1016"/>
      <c r="WHV41" s="1016"/>
      <c r="WHW41" s="1016"/>
      <c r="WHX41" s="1016"/>
      <c r="WHY41" s="1016"/>
      <c r="WHZ41" s="1016"/>
      <c r="WIA41" s="1016"/>
      <c r="WIB41" s="1016"/>
      <c r="WIC41" s="1016"/>
      <c r="WID41" s="1016"/>
      <c r="WIE41" s="1016"/>
      <c r="WIF41" s="1016"/>
      <c r="WIG41" s="1016"/>
      <c r="WIH41" s="1016"/>
      <c r="WII41" s="1016"/>
      <c r="WIJ41" s="1016"/>
      <c r="WIK41" s="1016"/>
      <c r="WIL41" s="1016"/>
      <c r="WIM41" s="1016"/>
      <c r="WIN41" s="1016"/>
      <c r="WIO41" s="1016"/>
      <c r="WIP41" s="1016"/>
      <c r="WIQ41" s="1016"/>
      <c r="WIR41" s="1016"/>
      <c r="WIS41" s="1016"/>
      <c r="WIT41" s="1016"/>
      <c r="WIU41" s="1016"/>
      <c r="WIV41" s="1016"/>
      <c r="WIW41" s="1016"/>
      <c r="WIX41" s="1016"/>
      <c r="WIY41" s="1016"/>
      <c r="WIZ41" s="1016"/>
      <c r="WJA41" s="1016"/>
      <c r="WJB41" s="1016"/>
      <c r="WJC41" s="1016"/>
      <c r="WJD41" s="1016"/>
      <c r="WJE41" s="1016"/>
      <c r="WJF41" s="1016"/>
      <c r="WJG41" s="1016"/>
      <c r="WJH41" s="1016"/>
      <c r="WJI41" s="1016"/>
      <c r="WJJ41" s="1016"/>
      <c r="WJK41" s="1016"/>
      <c r="WJL41" s="1016"/>
      <c r="WJM41" s="1016"/>
      <c r="WJN41" s="1016"/>
      <c r="WJO41" s="1016"/>
      <c r="WJP41" s="1016"/>
      <c r="WJQ41" s="1016"/>
      <c r="WJR41" s="1016"/>
      <c r="WJS41" s="1016"/>
      <c r="WJT41" s="1016"/>
      <c r="WJU41" s="1016"/>
      <c r="WJV41" s="1016"/>
      <c r="WJW41" s="1016"/>
      <c r="WJX41" s="1016"/>
      <c r="WJY41" s="1016"/>
      <c r="WJZ41" s="1016"/>
      <c r="WKA41" s="1016"/>
      <c r="WKB41" s="1016"/>
      <c r="WKC41" s="1016"/>
      <c r="WKD41" s="1016"/>
      <c r="WKE41" s="1016"/>
      <c r="WKF41" s="1016"/>
      <c r="WKG41" s="1016"/>
      <c r="WKH41" s="1016"/>
      <c r="WKI41" s="1016"/>
      <c r="WKJ41" s="1016"/>
      <c r="WKK41" s="1016"/>
      <c r="WKL41" s="1016"/>
      <c r="WKM41" s="1016"/>
      <c r="WKN41" s="1016"/>
      <c r="WKO41" s="1016"/>
      <c r="WKP41" s="1016"/>
      <c r="WKQ41" s="1016"/>
      <c r="WKR41" s="1016"/>
      <c r="WKS41" s="1016"/>
      <c r="WKT41" s="1016"/>
      <c r="WKU41" s="1016"/>
      <c r="WKV41" s="1016"/>
      <c r="WKW41" s="1016"/>
      <c r="WKX41" s="1016"/>
      <c r="WKY41" s="1016"/>
      <c r="WKZ41" s="1016"/>
      <c r="WLA41" s="1016"/>
      <c r="WLB41" s="1016"/>
      <c r="WLC41" s="1016"/>
      <c r="WLD41" s="1016"/>
      <c r="WLE41" s="1016"/>
      <c r="WLF41" s="1016"/>
      <c r="WLG41" s="1016"/>
      <c r="WLH41" s="1016"/>
      <c r="WLI41" s="1016"/>
      <c r="WLJ41" s="1016"/>
      <c r="WLK41" s="1016"/>
      <c r="WLL41" s="1016"/>
      <c r="WLM41" s="1016"/>
      <c r="WLN41" s="1016"/>
      <c r="WLO41" s="1016"/>
      <c r="WLP41" s="1016"/>
      <c r="WLQ41" s="1016"/>
      <c r="WLR41" s="1016"/>
      <c r="WLS41" s="1016"/>
      <c r="WLT41" s="1016"/>
      <c r="WLU41" s="1016"/>
      <c r="WLV41" s="1016"/>
      <c r="WLW41" s="1016"/>
      <c r="WLX41" s="1016"/>
      <c r="WLY41" s="1016"/>
      <c r="WLZ41" s="1016"/>
      <c r="WMA41" s="1016"/>
      <c r="WMB41" s="1016"/>
      <c r="WMC41" s="1016"/>
      <c r="WMD41" s="1016"/>
      <c r="WME41" s="1016"/>
      <c r="WMF41" s="1016"/>
      <c r="WMG41" s="1016"/>
      <c r="WMH41" s="1016"/>
      <c r="WMI41" s="1016"/>
      <c r="WMJ41" s="1016"/>
      <c r="WMK41" s="1016"/>
      <c r="WML41" s="1016"/>
      <c r="WMM41" s="1016"/>
      <c r="WMN41" s="1016"/>
      <c r="WMO41" s="1016"/>
      <c r="WMP41" s="1016"/>
      <c r="WMQ41" s="1016"/>
      <c r="WMR41" s="1016"/>
      <c r="WMS41" s="1016"/>
      <c r="WMT41" s="1016"/>
      <c r="WMU41" s="1016"/>
      <c r="WMV41" s="1016"/>
      <c r="WMW41" s="1016"/>
      <c r="WMX41" s="1016"/>
      <c r="WMY41" s="1016"/>
      <c r="WMZ41" s="1016"/>
      <c r="WNA41" s="1016"/>
      <c r="WNB41" s="1016"/>
      <c r="WNC41" s="1016"/>
      <c r="WND41" s="1016"/>
      <c r="WNE41" s="1016"/>
      <c r="WNF41" s="1016"/>
      <c r="WNG41" s="1016"/>
      <c r="WNH41" s="1016"/>
      <c r="WNI41" s="1016"/>
      <c r="WNJ41" s="1016"/>
      <c r="WNK41" s="1016"/>
      <c r="WNL41" s="1016"/>
      <c r="WNM41" s="1016"/>
      <c r="WNN41" s="1016"/>
      <c r="WNO41" s="1016"/>
      <c r="WNP41" s="1016"/>
      <c r="WNQ41" s="1016"/>
      <c r="WNR41" s="1016"/>
      <c r="WNS41" s="1016"/>
      <c r="WNT41" s="1016"/>
      <c r="WNU41" s="1016"/>
      <c r="WNV41" s="1016"/>
      <c r="WNW41" s="1016"/>
      <c r="WNX41" s="1016"/>
      <c r="WNY41" s="1016"/>
      <c r="WNZ41" s="1016"/>
      <c r="WOA41" s="1016"/>
      <c r="WOB41" s="1016"/>
      <c r="WOC41" s="1016"/>
      <c r="WOD41" s="1016"/>
      <c r="WOE41" s="1016"/>
      <c r="WOF41" s="1016"/>
      <c r="WOG41" s="1016"/>
      <c r="WOH41" s="1016"/>
      <c r="WOI41" s="1016"/>
      <c r="WOJ41" s="1016"/>
      <c r="WOK41" s="1016"/>
      <c r="WOL41" s="1016"/>
      <c r="WOM41" s="1016"/>
      <c r="WON41" s="1016"/>
      <c r="WOO41" s="1016"/>
      <c r="WOP41" s="1016"/>
      <c r="WOQ41" s="1016"/>
      <c r="WOR41" s="1016"/>
      <c r="WOS41" s="1016"/>
      <c r="WOT41" s="1016"/>
      <c r="WOU41" s="1016"/>
      <c r="WOV41" s="1016"/>
      <c r="WOW41" s="1016"/>
      <c r="WOX41" s="1016"/>
      <c r="WOY41" s="1016"/>
      <c r="WOZ41" s="1016"/>
      <c r="WPA41" s="1016"/>
      <c r="WPB41" s="1016"/>
      <c r="WPC41" s="1016"/>
      <c r="WPD41" s="1016"/>
      <c r="WPE41" s="1016"/>
      <c r="WPF41" s="1016"/>
      <c r="WPG41" s="1016"/>
      <c r="WPH41" s="1016"/>
      <c r="WPI41" s="1016"/>
      <c r="WPJ41" s="1016"/>
      <c r="WPK41" s="1016"/>
      <c r="WPL41" s="1016"/>
      <c r="WPM41" s="1016"/>
      <c r="WPN41" s="1016"/>
      <c r="WPO41" s="1016"/>
      <c r="WPP41" s="1016"/>
      <c r="WPQ41" s="1016"/>
      <c r="WPR41" s="1016"/>
      <c r="WPS41" s="1016"/>
      <c r="WPT41" s="1016"/>
      <c r="WPU41" s="1016"/>
      <c r="WPV41" s="1016"/>
      <c r="WPW41" s="1016"/>
      <c r="WPX41" s="1016"/>
      <c r="WPY41" s="1016"/>
      <c r="WPZ41" s="1016"/>
      <c r="WQA41" s="1016"/>
      <c r="WQB41" s="1016"/>
      <c r="WQC41" s="1016"/>
      <c r="WQD41" s="1016"/>
      <c r="WQE41" s="1016"/>
      <c r="WQF41" s="1016"/>
      <c r="WQG41" s="1016"/>
      <c r="WQH41" s="1016"/>
      <c r="WQI41" s="1016"/>
      <c r="WQJ41" s="1016"/>
      <c r="WQK41" s="1016"/>
      <c r="WQL41" s="1016"/>
      <c r="WQM41" s="1016"/>
      <c r="WQN41" s="1016"/>
      <c r="WQO41" s="1016"/>
      <c r="WQP41" s="1016"/>
      <c r="WQQ41" s="1016"/>
      <c r="WQR41" s="1016"/>
      <c r="WQS41" s="1016"/>
      <c r="WQT41" s="1016"/>
      <c r="WQU41" s="1016"/>
      <c r="WQV41" s="1016"/>
      <c r="WQW41" s="1016"/>
      <c r="WQX41" s="1016"/>
      <c r="WQY41" s="1016"/>
      <c r="WQZ41" s="1016"/>
      <c r="WRA41" s="1016"/>
      <c r="WRB41" s="1016"/>
      <c r="WRC41" s="1016"/>
      <c r="WRD41" s="1016"/>
      <c r="WRE41" s="1016"/>
      <c r="WRF41" s="1016"/>
      <c r="WRG41" s="1016"/>
      <c r="WRH41" s="1016"/>
      <c r="WRI41" s="1016"/>
      <c r="WRJ41" s="1016"/>
      <c r="WRK41" s="1016"/>
      <c r="WRL41" s="1016"/>
      <c r="WRM41" s="1016"/>
      <c r="WRN41" s="1016"/>
      <c r="WRO41" s="1016"/>
      <c r="WRP41" s="1016"/>
      <c r="WRQ41" s="1016"/>
      <c r="WRR41" s="1016"/>
      <c r="WRS41" s="1016"/>
      <c r="WRT41" s="1016"/>
      <c r="WRU41" s="1016"/>
      <c r="WRV41" s="1016"/>
      <c r="WRW41" s="1016"/>
      <c r="WRX41" s="1016"/>
      <c r="WRY41" s="1016"/>
      <c r="WRZ41" s="1016"/>
      <c r="WSA41" s="1016"/>
      <c r="WSB41" s="1016"/>
      <c r="WSC41" s="1016"/>
      <c r="WSD41" s="1016"/>
      <c r="WSE41" s="1016"/>
      <c r="WSF41" s="1016"/>
      <c r="WSG41" s="1016"/>
      <c r="WSH41" s="1016"/>
      <c r="WSI41" s="1016"/>
      <c r="WSJ41" s="1016"/>
      <c r="WSK41" s="1016"/>
      <c r="WSL41" s="1016"/>
      <c r="WSM41" s="1016"/>
      <c r="WSN41" s="1016"/>
      <c r="WSO41" s="1016"/>
      <c r="WSP41" s="1016"/>
      <c r="WSQ41" s="1016"/>
      <c r="WSR41" s="1016"/>
      <c r="WSS41" s="1016"/>
      <c r="WST41" s="1016"/>
      <c r="WSU41" s="1016"/>
      <c r="WSV41" s="1016"/>
      <c r="WSW41" s="1016"/>
      <c r="WSX41" s="1016"/>
      <c r="WSY41" s="1016"/>
      <c r="WSZ41" s="1016"/>
      <c r="WTA41" s="1016"/>
      <c r="WTB41" s="1016"/>
      <c r="WTC41" s="1016"/>
      <c r="WTD41" s="1016"/>
      <c r="WTE41" s="1016"/>
      <c r="WTF41" s="1016"/>
      <c r="WTG41" s="1016"/>
      <c r="WTH41" s="1016"/>
      <c r="WTI41" s="1016"/>
      <c r="WTJ41" s="1016"/>
      <c r="WTK41" s="1016"/>
      <c r="WTL41" s="1016"/>
      <c r="WTM41" s="1016"/>
      <c r="WTN41" s="1016"/>
      <c r="WTO41" s="1016"/>
      <c r="WTP41" s="1016"/>
      <c r="WTQ41" s="1016"/>
      <c r="WTR41" s="1016"/>
      <c r="WTS41" s="1016"/>
      <c r="WTT41" s="1016"/>
      <c r="WTU41" s="1016"/>
      <c r="WTV41" s="1016"/>
      <c r="WTW41" s="1016"/>
      <c r="WTX41" s="1016"/>
      <c r="WTY41" s="1016"/>
      <c r="WTZ41" s="1016"/>
      <c r="WUA41" s="1016"/>
      <c r="WUB41" s="1016"/>
      <c r="WUC41" s="1016"/>
      <c r="WUD41" s="1016"/>
      <c r="WUE41" s="1016"/>
      <c r="WUF41" s="1016"/>
      <c r="WUG41" s="1016"/>
      <c r="WUH41" s="1016"/>
      <c r="WUI41" s="1016"/>
      <c r="WUJ41" s="1016"/>
      <c r="WUK41" s="1016"/>
      <c r="WUL41" s="1016"/>
      <c r="WUM41" s="1016"/>
      <c r="WUN41" s="1016"/>
      <c r="WUO41" s="1016"/>
      <c r="WUP41" s="1016"/>
      <c r="WUQ41" s="1016"/>
      <c r="WUR41" s="1016"/>
      <c r="WUS41" s="1016"/>
      <c r="WUT41" s="1016"/>
      <c r="WUU41" s="1016"/>
      <c r="WUV41" s="1016"/>
      <c r="WUW41" s="1016"/>
      <c r="WUX41" s="1016"/>
      <c r="WUY41" s="1016"/>
      <c r="WUZ41" s="1016"/>
      <c r="WVA41" s="1016"/>
      <c r="WVB41" s="1016"/>
      <c r="WVC41" s="1016"/>
      <c r="WVD41" s="1016"/>
      <c r="WVE41" s="1016"/>
      <c r="WVF41" s="1016"/>
      <c r="WVG41" s="1016"/>
      <c r="WVH41" s="1016"/>
      <c r="WVI41" s="1016"/>
      <c r="WVJ41" s="1016"/>
      <c r="WVK41" s="1016"/>
      <c r="WVL41" s="1016"/>
      <c r="WVM41" s="1016"/>
      <c r="WVN41" s="1016"/>
      <c r="WVO41" s="1016"/>
      <c r="WVP41" s="1016"/>
      <c r="WVQ41" s="1016"/>
      <c r="WVR41" s="1016"/>
      <c r="WVS41" s="1016"/>
      <c r="WVT41" s="1016"/>
      <c r="WVU41" s="1016"/>
      <c r="WVV41" s="1016"/>
      <c r="WVW41" s="1016"/>
      <c r="WVX41" s="1016"/>
      <c r="WVY41" s="1016"/>
      <c r="WVZ41" s="1016"/>
      <c r="WWA41" s="1016"/>
      <c r="WWB41" s="1016"/>
      <c r="WWC41" s="1016"/>
      <c r="WWD41" s="1016"/>
      <c r="WWE41" s="1016"/>
      <c r="WWF41" s="1016"/>
      <c r="WWG41" s="1016"/>
      <c r="WWH41" s="1016"/>
      <c r="WWI41" s="1016"/>
      <c r="WWJ41" s="1016"/>
      <c r="WWK41" s="1016"/>
      <c r="WWL41" s="1016"/>
      <c r="WWM41" s="1016"/>
      <c r="WWN41" s="1016"/>
      <c r="WWO41" s="1016"/>
      <c r="WWP41" s="1016"/>
      <c r="WWQ41" s="1016"/>
      <c r="WWR41" s="1016"/>
      <c r="WWS41" s="1016"/>
      <c r="WWT41" s="1016"/>
      <c r="WWU41" s="1016"/>
      <c r="WWV41" s="1016"/>
      <c r="WWW41" s="1016"/>
      <c r="WWX41" s="1016"/>
      <c r="WWY41" s="1016"/>
      <c r="WWZ41" s="1016"/>
      <c r="WXA41" s="1016"/>
      <c r="WXB41" s="1016"/>
      <c r="WXC41" s="1016"/>
      <c r="WXD41" s="1016"/>
      <c r="WXE41" s="1016"/>
      <c r="WXF41" s="1016"/>
      <c r="WXG41" s="1016"/>
      <c r="WXH41" s="1016"/>
      <c r="WXI41" s="1016"/>
      <c r="WXJ41" s="1016"/>
      <c r="WXK41" s="1016"/>
      <c r="WXL41" s="1016"/>
      <c r="WXM41" s="1016"/>
      <c r="WXN41" s="1016"/>
      <c r="WXO41" s="1016"/>
      <c r="WXP41" s="1016"/>
      <c r="WXQ41" s="1016"/>
      <c r="WXR41" s="1016"/>
      <c r="WXS41" s="1016"/>
      <c r="WXT41" s="1016"/>
      <c r="WXU41" s="1016"/>
      <c r="WXV41" s="1016"/>
      <c r="WXW41" s="1016"/>
      <c r="WXX41" s="1016"/>
      <c r="WXY41" s="1016"/>
      <c r="WXZ41" s="1016"/>
      <c r="WYA41" s="1016"/>
      <c r="WYB41" s="1016"/>
      <c r="WYC41" s="1016"/>
      <c r="WYD41" s="1016"/>
      <c r="WYE41" s="1016"/>
      <c r="WYF41" s="1016"/>
      <c r="WYG41" s="1016"/>
      <c r="WYH41" s="1016"/>
      <c r="WYI41" s="1016"/>
      <c r="WYJ41" s="1016"/>
      <c r="WYK41" s="1016"/>
      <c r="WYL41" s="1016"/>
      <c r="WYM41" s="1016"/>
      <c r="WYN41" s="1016"/>
      <c r="WYO41" s="1016"/>
      <c r="WYP41" s="1016"/>
      <c r="WYQ41" s="1016"/>
      <c r="WYR41" s="1016"/>
      <c r="WYS41" s="1016"/>
      <c r="WYT41" s="1016"/>
      <c r="WYU41" s="1016"/>
      <c r="WYV41" s="1016"/>
      <c r="WYW41" s="1016"/>
      <c r="WYX41" s="1016"/>
      <c r="WYY41" s="1016"/>
      <c r="WYZ41" s="1016"/>
      <c r="WZA41" s="1016"/>
      <c r="WZB41" s="1016"/>
      <c r="WZC41" s="1016"/>
      <c r="WZD41" s="1016"/>
      <c r="WZE41" s="1016"/>
      <c r="WZF41" s="1016"/>
      <c r="WZG41" s="1016"/>
      <c r="WZH41" s="1016"/>
      <c r="WZI41" s="1016"/>
      <c r="WZJ41" s="1016"/>
      <c r="WZK41" s="1016"/>
      <c r="WZL41" s="1016"/>
      <c r="WZM41" s="1016"/>
      <c r="WZN41" s="1016"/>
      <c r="WZO41" s="1016"/>
      <c r="WZP41" s="1016"/>
      <c r="WZQ41" s="1016"/>
      <c r="WZR41" s="1016"/>
      <c r="WZS41" s="1016"/>
      <c r="WZT41" s="1016"/>
      <c r="WZU41" s="1016"/>
      <c r="WZV41" s="1016"/>
      <c r="WZW41" s="1016"/>
      <c r="WZX41" s="1016"/>
      <c r="WZY41" s="1016"/>
      <c r="WZZ41" s="1016"/>
      <c r="XAA41" s="1016"/>
      <c r="XAB41" s="1016"/>
      <c r="XAC41" s="1016"/>
      <c r="XAD41" s="1016"/>
      <c r="XAE41" s="1016"/>
      <c r="XAF41" s="1016"/>
      <c r="XAG41" s="1016"/>
      <c r="XAH41" s="1016"/>
      <c r="XAI41" s="1016"/>
      <c r="XAJ41" s="1016"/>
      <c r="XAK41" s="1016"/>
      <c r="XAL41" s="1016"/>
      <c r="XAM41" s="1016"/>
      <c r="XAN41" s="1016"/>
      <c r="XAO41" s="1016"/>
      <c r="XAP41" s="1016"/>
      <c r="XAQ41" s="1016"/>
      <c r="XAR41" s="1016"/>
      <c r="XAS41" s="1016"/>
      <c r="XAT41" s="1016"/>
      <c r="XAU41" s="1016"/>
      <c r="XAV41" s="1016"/>
      <c r="XAW41" s="1016"/>
      <c r="XAX41" s="1016"/>
      <c r="XAY41" s="1016"/>
      <c r="XAZ41" s="1016"/>
      <c r="XBA41" s="1016"/>
      <c r="XBB41" s="1016"/>
      <c r="XBC41" s="1016"/>
      <c r="XBD41" s="1016"/>
      <c r="XBE41" s="1016"/>
      <c r="XBF41" s="1016"/>
      <c r="XBG41" s="1016"/>
      <c r="XBH41" s="1016"/>
      <c r="XBI41" s="1016"/>
      <c r="XBJ41" s="1016"/>
      <c r="XBK41" s="1016"/>
      <c r="XBL41" s="1016"/>
      <c r="XBM41" s="1016"/>
      <c r="XBN41" s="1016"/>
      <c r="XBO41" s="1016"/>
      <c r="XBP41" s="1016"/>
      <c r="XBQ41" s="1016"/>
      <c r="XBR41" s="1016"/>
      <c r="XBS41" s="1016"/>
      <c r="XBT41" s="1016"/>
      <c r="XBU41" s="1016"/>
      <c r="XBV41" s="1016"/>
      <c r="XBW41" s="1016"/>
      <c r="XBX41" s="1016"/>
      <c r="XBY41" s="1016"/>
      <c r="XBZ41" s="1016"/>
      <c r="XCA41" s="1016"/>
      <c r="XCB41" s="1016"/>
      <c r="XCC41" s="1016"/>
      <c r="XCD41" s="1016"/>
      <c r="XCE41" s="1016"/>
      <c r="XCF41" s="1016"/>
      <c r="XCG41" s="1016"/>
      <c r="XCH41" s="1016"/>
      <c r="XCI41" s="1016"/>
      <c r="XCJ41" s="1016"/>
      <c r="XCK41" s="1016"/>
      <c r="XCL41" s="1016"/>
      <c r="XCM41" s="1016"/>
      <c r="XCN41" s="1016"/>
      <c r="XCO41" s="1016"/>
      <c r="XCP41" s="1016"/>
      <c r="XCQ41" s="1016"/>
      <c r="XCR41" s="1016"/>
      <c r="XCS41" s="1016"/>
      <c r="XCT41" s="1016"/>
      <c r="XCU41" s="1016"/>
      <c r="XCV41" s="1016"/>
      <c r="XCW41" s="1016"/>
      <c r="XCX41" s="1016"/>
      <c r="XCY41" s="1016"/>
      <c r="XCZ41" s="1016"/>
      <c r="XDA41" s="1016"/>
      <c r="XDB41" s="1016"/>
      <c r="XDC41" s="1016"/>
      <c r="XDD41" s="1016"/>
      <c r="XDE41" s="1016"/>
      <c r="XDF41" s="1016"/>
      <c r="XDG41" s="1016"/>
      <c r="XDH41" s="1016"/>
      <c r="XDI41" s="1016"/>
      <c r="XDJ41" s="1016"/>
      <c r="XDK41" s="1016"/>
      <c r="XDL41" s="1016"/>
      <c r="XDM41" s="1016"/>
      <c r="XDN41" s="1016"/>
      <c r="XDO41" s="1016"/>
      <c r="XDP41" s="1016"/>
      <c r="XDQ41" s="1016"/>
      <c r="XDR41" s="1016"/>
      <c r="XDS41" s="1016"/>
      <c r="XDT41" s="1016"/>
      <c r="XDU41" s="1016"/>
      <c r="XDV41" s="1016"/>
      <c r="XDW41" s="1016"/>
      <c r="XDX41" s="1016"/>
      <c r="XDY41" s="1016"/>
      <c r="XDZ41" s="1016"/>
      <c r="XEA41" s="1016"/>
      <c r="XEB41" s="1016"/>
      <c r="XEC41" s="1016"/>
      <c r="XED41" s="1016"/>
      <c r="XEE41" s="1016"/>
      <c r="XEF41" s="1016"/>
      <c r="XEG41" s="1016"/>
      <c r="XEH41" s="1016"/>
      <c r="XEI41" s="1016"/>
      <c r="XEJ41" s="1016"/>
      <c r="XEK41" s="1016"/>
      <c r="XEL41" s="1016"/>
      <c r="XEM41" s="1016"/>
      <c r="XEN41" s="1016"/>
      <c r="XEO41" s="1016"/>
      <c r="XEP41" s="1016"/>
      <c r="XEQ41" s="1016"/>
      <c r="XER41" s="1016"/>
      <c r="XES41" s="1016"/>
      <c r="XET41" s="1016"/>
      <c r="XEU41" s="1016"/>
      <c r="XEV41" s="1016"/>
      <c r="XEW41" s="1016"/>
      <c r="XEX41" s="1016"/>
      <c r="XEY41" s="1016"/>
      <c r="XEZ41" s="1016"/>
      <c r="XFA41" s="1016"/>
      <c r="XFB41" s="1016"/>
      <c r="XFC41" s="1016"/>
      <c r="XFD41" s="1016"/>
    </row>
    <row r="42" spans="1:16384" ht="30" customHeight="1">
      <c r="A42" s="939" t="s">
        <v>623</v>
      </c>
      <c r="B42" s="939"/>
      <c r="C42" s="939"/>
      <c r="D42" s="939"/>
      <c r="E42" s="939"/>
      <c r="F42" s="939"/>
      <c r="G42" s="939"/>
      <c r="H42" s="939"/>
      <c r="I42" s="724"/>
      <c r="J42" s="724"/>
      <c r="K42" s="724"/>
      <c r="L42" s="724"/>
      <c r="M42" s="724"/>
      <c r="N42" s="724"/>
      <c r="O42" s="730"/>
      <c r="P42" s="730"/>
    </row>
    <row r="43" spans="1:16384" ht="15" customHeight="1">
      <c r="A43" s="942" t="s">
        <v>440</v>
      </c>
      <c r="B43" s="972"/>
      <c r="C43" s="972"/>
      <c r="D43" s="972"/>
      <c r="E43" s="972"/>
      <c r="F43" s="972"/>
      <c r="G43" s="972"/>
      <c r="H43" s="972"/>
      <c r="I43" s="721"/>
      <c r="J43" s="721"/>
      <c r="K43" s="721"/>
      <c r="L43" s="730"/>
      <c r="M43" s="730"/>
      <c r="N43" s="730"/>
      <c r="O43" s="730"/>
      <c r="P43" s="730"/>
    </row>
    <row r="44" spans="1:16384" ht="15" customHeight="1">
      <c r="A44" s="973" t="s">
        <v>427</v>
      </c>
      <c r="B44" s="1021"/>
      <c r="C44" s="1021"/>
      <c r="D44" s="1021"/>
      <c r="E44" s="1021"/>
      <c r="F44" s="1021"/>
      <c r="G44" s="1021"/>
      <c r="H44" s="1021"/>
      <c r="I44" s="756"/>
      <c r="J44" s="756"/>
      <c r="K44" s="756"/>
      <c r="L44" s="756"/>
      <c r="M44" s="756"/>
      <c r="N44" s="730"/>
      <c r="O44" s="730"/>
      <c r="P44" s="730"/>
    </row>
    <row r="45" spans="1:16384" ht="30" customHeight="1">
      <c r="A45" s="959" t="s">
        <v>428</v>
      </c>
      <c r="B45" s="959"/>
      <c r="C45" s="959"/>
      <c r="D45" s="959"/>
      <c r="E45" s="959"/>
      <c r="F45" s="959"/>
      <c r="G45" s="959"/>
      <c r="H45" s="1021"/>
      <c r="I45" s="701"/>
      <c r="J45" s="701"/>
      <c r="K45" s="701"/>
      <c r="L45" s="701"/>
      <c r="M45" s="701"/>
      <c r="N45" s="701"/>
      <c r="O45" s="701"/>
      <c r="P45" s="701"/>
      <c r="Q45" s="526"/>
      <c r="R45" s="526"/>
    </row>
    <row r="46" spans="1:16384" ht="30" customHeight="1">
      <c r="A46" s="959" t="s">
        <v>429</v>
      </c>
      <c r="B46" s="959"/>
      <c r="C46" s="959"/>
      <c r="D46" s="959"/>
      <c r="E46" s="959"/>
      <c r="F46" s="959"/>
      <c r="G46" s="959"/>
      <c r="H46" s="1018"/>
      <c r="I46" s="729"/>
      <c r="J46" s="729"/>
      <c r="K46" s="729"/>
      <c r="L46" s="729"/>
      <c r="M46" s="729"/>
      <c r="N46" s="729"/>
      <c r="O46" s="729"/>
      <c r="P46" s="729"/>
      <c r="Q46" s="523"/>
      <c r="R46" s="523"/>
    </row>
    <row r="47" spans="1:16384">
      <c r="B47" s="170"/>
      <c r="C47" s="163"/>
      <c r="D47" s="175"/>
      <c r="E47" s="176"/>
      <c r="F47" s="176"/>
      <c r="G47" s="176"/>
      <c r="H47" s="176"/>
      <c r="I47" s="213"/>
      <c r="J47" s="213"/>
      <c r="K47" s="213"/>
      <c r="L47" s="213"/>
      <c r="M47" s="213"/>
      <c r="N47" s="213"/>
      <c r="O47" s="213"/>
      <c r="P47" s="213"/>
    </row>
    <row r="50" spans="3:16">
      <c r="C50" s="3"/>
      <c r="D50" s="3"/>
      <c r="E50" s="3"/>
      <c r="F50" s="3"/>
      <c r="G50" s="3"/>
      <c r="H50" s="3"/>
      <c r="I50" s="3"/>
      <c r="J50" s="3"/>
      <c r="K50" s="3"/>
      <c r="L50" s="3"/>
      <c r="M50" s="3"/>
      <c r="N50" s="213"/>
      <c r="O50" s="213"/>
      <c r="P50" s="213"/>
    </row>
  </sheetData>
  <sheetProtection sheet="1" objects="1" scenarios="1"/>
  <sortState xmlns:xlrd2="http://schemas.microsoft.com/office/spreadsheetml/2017/richdata2" ref="A32:A36">
    <sortCondition descending="1" ref="A32"/>
  </sortState>
  <mergeCells count="2056">
    <mergeCell ref="A46:H46"/>
    <mergeCell ref="Q41:X41"/>
    <mergeCell ref="Y41:AF41"/>
    <mergeCell ref="AG41:AN41"/>
    <mergeCell ref="AO41:AV41"/>
    <mergeCell ref="AW41:BD41"/>
    <mergeCell ref="B5:G5"/>
    <mergeCell ref="I41:P41"/>
    <mergeCell ref="FU41:GB41"/>
    <mergeCell ref="GC41:GJ41"/>
    <mergeCell ref="GK41:GR41"/>
    <mergeCell ref="A40:H40"/>
    <mergeCell ref="A41:H41"/>
    <mergeCell ref="A42:H42"/>
    <mergeCell ref="A43:H43"/>
    <mergeCell ref="A44:H44"/>
    <mergeCell ref="A45:H45"/>
    <mergeCell ref="A1:I1"/>
    <mergeCell ref="GS41:GZ41"/>
    <mergeCell ref="HA41:HH41"/>
    <mergeCell ref="EG41:EN41"/>
    <mergeCell ref="EO41:EV41"/>
    <mergeCell ref="EW41:FD41"/>
    <mergeCell ref="FE41:FL41"/>
    <mergeCell ref="FM41:FT41"/>
    <mergeCell ref="CS41:CZ41"/>
    <mergeCell ref="DA41:DH41"/>
    <mergeCell ref="DI41:DP41"/>
    <mergeCell ref="DQ41:DX41"/>
    <mergeCell ref="DY41:EF41"/>
    <mergeCell ref="BE41:BL41"/>
    <mergeCell ref="BM41:BT41"/>
    <mergeCell ref="BU41:CB41"/>
    <mergeCell ref="CC41:CJ41"/>
    <mergeCell ref="CK41:CR41"/>
    <mergeCell ref="LY41:MF41"/>
    <mergeCell ref="MG41:MN41"/>
    <mergeCell ref="MO41:MV41"/>
    <mergeCell ref="MW41:ND41"/>
    <mergeCell ref="NE41:NL41"/>
    <mergeCell ref="KK41:KR41"/>
    <mergeCell ref="KS41:KZ41"/>
    <mergeCell ref="LA41:LH41"/>
    <mergeCell ref="LI41:LP41"/>
    <mergeCell ref="LQ41:LX41"/>
    <mergeCell ref="IW41:JD41"/>
    <mergeCell ref="JE41:JL41"/>
    <mergeCell ref="JM41:JT41"/>
    <mergeCell ref="JU41:KB41"/>
    <mergeCell ref="KC41:KJ41"/>
    <mergeCell ref="HI41:HP41"/>
    <mergeCell ref="HQ41:HX41"/>
    <mergeCell ref="HY41:IF41"/>
    <mergeCell ref="IG41:IN41"/>
    <mergeCell ref="IO41:IV41"/>
    <mergeCell ref="SC41:SJ41"/>
    <mergeCell ref="SK41:SR41"/>
    <mergeCell ref="SS41:SZ41"/>
    <mergeCell ref="TA41:TH41"/>
    <mergeCell ref="TI41:TP41"/>
    <mergeCell ref="QO41:QV41"/>
    <mergeCell ref="QW41:RD41"/>
    <mergeCell ref="RE41:RL41"/>
    <mergeCell ref="RM41:RT41"/>
    <mergeCell ref="RU41:SB41"/>
    <mergeCell ref="PA41:PH41"/>
    <mergeCell ref="PI41:PP41"/>
    <mergeCell ref="PQ41:PX41"/>
    <mergeCell ref="PY41:QF41"/>
    <mergeCell ref="QG41:QN41"/>
    <mergeCell ref="NM41:NT41"/>
    <mergeCell ref="NU41:OB41"/>
    <mergeCell ref="OC41:OJ41"/>
    <mergeCell ref="OK41:OR41"/>
    <mergeCell ref="OS41:OZ41"/>
    <mergeCell ref="YG41:YN41"/>
    <mergeCell ref="YO41:YV41"/>
    <mergeCell ref="YW41:ZD41"/>
    <mergeCell ref="ZE41:ZL41"/>
    <mergeCell ref="ZM41:ZT41"/>
    <mergeCell ref="WS41:WZ41"/>
    <mergeCell ref="XA41:XH41"/>
    <mergeCell ref="XI41:XP41"/>
    <mergeCell ref="XQ41:XX41"/>
    <mergeCell ref="XY41:YF41"/>
    <mergeCell ref="VE41:VL41"/>
    <mergeCell ref="VM41:VT41"/>
    <mergeCell ref="VU41:WB41"/>
    <mergeCell ref="WC41:WJ41"/>
    <mergeCell ref="WK41:WR41"/>
    <mergeCell ref="TQ41:TX41"/>
    <mergeCell ref="TY41:UF41"/>
    <mergeCell ref="UG41:UN41"/>
    <mergeCell ref="UO41:UV41"/>
    <mergeCell ref="UW41:VD41"/>
    <mergeCell ref="AEK41:AER41"/>
    <mergeCell ref="AES41:AEZ41"/>
    <mergeCell ref="AFA41:AFH41"/>
    <mergeCell ref="AFI41:AFP41"/>
    <mergeCell ref="AFQ41:AFX41"/>
    <mergeCell ref="ACW41:ADD41"/>
    <mergeCell ref="ADE41:ADL41"/>
    <mergeCell ref="ADM41:ADT41"/>
    <mergeCell ref="ADU41:AEB41"/>
    <mergeCell ref="AEC41:AEJ41"/>
    <mergeCell ref="ABI41:ABP41"/>
    <mergeCell ref="ABQ41:ABX41"/>
    <mergeCell ref="ABY41:ACF41"/>
    <mergeCell ref="ACG41:ACN41"/>
    <mergeCell ref="ACO41:ACV41"/>
    <mergeCell ref="ZU41:AAB41"/>
    <mergeCell ref="AAC41:AAJ41"/>
    <mergeCell ref="AAK41:AAR41"/>
    <mergeCell ref="AAS41:AAZ41"/>
    <mergeCell ref="ABA41:ABH41"/>
    <mergeCell ref="AKO41:AKV41"/>
    <mergeCell ref="AKW41:ALD41"/>
    <mergeCell ref="ALE41:ALL41"/>
    <mergeCell ref="ALM41:ALT41"/>
    <mergeCell ref="ALU41:AMB41"/>
    <mergeCell ref="AJA41:AJH41"/>
    <mergeCell ref="AJI41:AJP41"/>
    <mergeCell ref="AJQ41:AJX41"/>
    <mergeCell ref="AJY41:AKF41"/>
    <mergeCell ref="AKG41:AKN41"/>
    <mergeCell ref="AHM41:AHT41"/>
    <mergeCell ref="AHU41:AIB41"/>
    <mergeCell ref="AIC41:AIJ41"/>
    <mergeCell ref="AIK41:AIR41"/>
    <mergeCell ref="AIS41:AIZ41"/>
    <mergeCell ref="AFY41:AGF41"/>
    <mergeCell ref="AGG41:AGN41"/>
    <mergeCell ref="AGO41:AGV41"/>
    <mergeCell ref="AGW41:AHD41"/>
    <mergeCell ref="AHE41:AHL41"/>
    <mergeCell ref="AQS41:AQZ41"/>
    <mergeCell ref="ARA41:ARH41"/>
    <mergeCell ref="ARI41:ARP41"/>
    <mergeCell ref="ARQ41:ARX41"/>
    <mergeCell ref="ARY41:ASF41"/>
    <mergeCell ref="APE41:APL41"/>
    <mergeCell ref="APM41:APT41"/>
    <mergeCell ref="APU41:AQB41"/>
    <mergeCell ref="AQC41:AQJ41"/>
    <mergeCell ref="AQK41:AQR41"/>
    <mergeCell ref="ANQ41:ANX41"/>
    <mergeCell ref="ANY41:AOF41"/>
    <mergeCell ref="AOG41:AON41"/>
    <mergeCell ref="AOO41:AOV41"/>
    <mergeCell ref="AOW41:APD41"/>
    <mergeCell ref="AMC41:AMJ41"/>
    <mergeCell ref="AMK41:AMR41"/>
    <mergeCell ref="AMS41:AMZ41"/>
    <mergeCell ref="ANA41:ANH41"/>
    <mergeCell ref="ANI41:ANP41"/>
    <mergeCell ref="AWW41:AXD41"/>
    <mergeCell ref="AXE41:AXL41"/>
    <mergeCell ref="AXM41:AXT41"/>
    <mergeCell ref="AXU41:AYB41"/>
    <mergeCell ref="AYC41:AYJ41"/>
    <mergeCell ref="AVI41:AVP41"/>
    <mergeCell ref="AVQ41:AVX41"/>
    <mergeCell ref="AVY41:AWF41"/>
    <mergeCell ref="AWG41:AWN41"/>
    <mergeCell ref="AWO41:AWV41"/>
    <mergeCell ref="ATU41:AUB41"/>
    <mergeCell ref="AUC41:AUJ41"/>
    <mergeCell ref="AUK41:AUR41"/>
    <mergeCell ref="AUS41:AUZ41"/>
    <mergeCell ref="AVA41:AVH41"/>
    <mergeCell ref="ASG41:ASN41"/>
    <mergeCell ref="ASO41:ASV41"/>
    <mergeCell ref="ASW41:ATD41"/>
    <mergeCell ref="ATE41:ATL41"/>
    <mergeCell ref="ATM41:ATT41"/>
    <mergeCell ref="BDA41:BDH41"/>
    <mergeCell ref="BDI41:BDP41"/>
    <mergeCell ref="BDQ41:BDX41"/>
    <mergeCell ref="BDY41:BEF41"/>
    <mergeCell ref="BEG41:BEN41"/>
    <mergeCell ref="BBM41:BBT41"/>
    <mergeCell ref="BBU41:BCB41"/>
    <mergeCell ref="BCC41:BCJ41"/>
    <mergeCell ref="BCK41:BCR41"/>
    <mergeCell ref="BCS41:BCZ41"/>
    <mergeCell ref="AZY41:BAF41"/>
    <mergeCell ref="BAG41:BAN41"/>
    <mergeCell ref="BAO41:BAV41"/>
    <mergeCell ref="BAW41:BBD41"/>
    <mergeCell ref="BBE41:BBL41"/>
    <mergeCell ref="AYK41:AYR41"/>
    <mergeCell ref="AYS41:AYZ41"/>
    <mergeCell ref="AZA41:AZH41"/>
    <mergeCell ref="AZI41:AZP41"/>
    <mergeCell ref="AZQ41:AZX41"/>
    <mergeCell ref="BJE41:BJL41"/>
    <mergeCell ref="BJM41:BJT41"/>
    <mergeCell ref="BJU41:BKB41"/>
    <mergeCell ref="BKC41:BKJ41"/>
    <mergeCell ref="BKK41:BKR41"/>
    <mergeCell ref="BHQ41:BHX41"/>
    <mergeCell ref="BHY41:BIF41"/>
    <mergeCell ref="BIG41:BIN41"/>
    <mergeCell ref="BIO41:BIV41"/>
    <mergeCell ref="BIW41:BJD41"/>
    <mergeCell ref="BGC41:BGJ41"/>
    <mergeCell ref="BGK41:BGR41"/>
    <mergeCell ref="BGS41:BGZ41"/>
    <mergeCell ref="BHA41:BHH41"/>
    <mergeCell ref="BHI41:BHP41"/>
    <mergeCell ref="BEO41:BEV41"/>
    <mergeCell ref="BEW41:BFD41"/>
    <mergeCell ref="BFE41:BFL41"/>
    <mergeCell ref="BFM41:BFT41"/>
    <mergeCell ref="BFU41:BGB41"/>
    <mergeCell ref="BPI41:BPP41"/>
    <mergeCell ref="BPQ41:BPX41"/>
    <mergeCell ref="BPY41:BQF41"/>
    <mergeCell ref="BQG41:BQN41"/>
    <mergeCell ref="BQO41:BQV41"/>
    <mergeCell ref="BNU41:BOB41"/>
    <mergeCell ref="BOC41:BOJ41"/>
    <mergeCell ref="BOK41:BOR41"/>
    <mergeCell ref="BOS41:BOZ41"/>
    <mergeCell ref="BPA41:BPH41"/>
    <mergeCell ref="BMG41:BMN41"/>
    <mergeCell ref="BMO41:BMV41"/>
    <mergeCell ref="BMW41:BND41"/>
    <mergeCell ref="BNE41:BNL41"/>
    <mergeCell ref="BNM41:BNT41"/>
    <mergeCell ref="BKS41:BKZ41"/>
    <mergeCell ref="BLA41:BLH41"/>
    <mergeCell ref="BLI41:BLP41"/>
    <mergeCell ref="BLQ41:BLX41"/>
    <mergeCell ref="BLY41:BMF41"/>
    <mergeCell ref="BVM41:BVT41"/>
    <mergeCell ref="BVU41:BWB41"/>
    <mergeCell ref="BWC41:BWJ41"/>
    <mergeCell ref="BWK41:BWR41"/>
    <mergeCell ref="BWS41:BWZ41"/>
    <mergeCell ref="BTY41:BUF41"/>
    <mergeCell ref="BUG41:BUN41"/>
    <mergeCell ref="BUO41:BUV41"/>
    <mergeCell ref="BUW41:BVD41"/>
    <mergeCell ref="BVE41:BVL41"/>
    <mergeCell ref="BSK41:BSR41"/>
    <mergeCell ref="BSS41:BSZ41"/>
    <mergeCell ref="BTA41:BTH41"/>
    <mergeCell ref="BTI41:BTP41"/>
    <mergeCell ref="BTQ41:BTX41"/>
    <mergeCell ref="BQW41:BRD41"/>
    <mergeCell ref="BRE41:BRL41"/>
    <mergeCell ref="BRM41:BRT41"/>
    <mergeCell ref="BRU41:BSB41"/>
    <mergeCell ref="BSC41:BSJ41"/>
    <mergeCell ref="CBQ41:CBX41"/>
    <mergeCell ref="CBY41:CCF41"/>
    <mergeCell ref="CCG41:CCN41"/>
    <mergeCell ref="CCO41:CCV41"/>
    <mergeCell ref="CCW41:CDD41"/>
    <mergeCell ref="CAC41:CAJ41"/>
    <mergeCell ref="CAK41:CAR41"/>
    <mergeCell ref="CAS41:CAZ41"/>
    <mergeCell ref="CBA41:CBH41"/>
    <mergeCell ref="CBI41:CBP41"/>
    <mergeCell ref="BYO41:BYV41"/>
    <mergeCell ref="BYW41:BZD41"/>
    <mergeCell ref="BZE41:BZL41"/>
    <mergeCell ref="BZM41:BZT41"/>
    <mergeCell ref="BZU41:CAB41"/>
    <mergeCell ref="BXA41:BXH41"/>
    <mergeCell ref="BXI41:BXP41"/>
    <mergeCell ref="BXQ41:BXX41"/>
    <mergeCell ref="BXY41:BYF41"/>
    <mergeCell ref="BYG41:BYN41"/>
    <mergeCell ref="CHU41:CIB41"/>
    <mergeCell ref="CIC41:CIJ41"/>
    <mergeCell ref="CIK41:CIR41"/>
    <mergeCell ref="CIS41:CIZ41"/>
    <mergeCell ref="CJA41:CJH41"/>
    <mergeCell ref="CGG41:CGN41"/>
    <mergeCell ref="CGO41:CGV41"/>
    <mergeCell ref="CGW41:CHD41"/>
    <mergeCell ref="CHE41:CHL41"/>
    <mergeCell ref="CHM41:CHT41"/>
    <mergeCell ref="CES41:CEZ41"/>
    <mergeCell ref="CFA41:CFH41"/>
    <mergeCell ref="CFI41:CFP41"/>
    <mergeCell ref="CFQ41:CFX41"/>
    <mergeCell ref="CFY41:CGF41"/>
    <mergeCell ref="CDE41:CDL41"/>
    <mergeCell ref="CDM41:CDT41"/>
    <mergeCell ref="CDU41:CEB41"/>
    <mergeCell ref="CEC41:CEJ41"/>
    <mergeCell ref="CEK41:CER41"/>
    <mergeCell ref="CNY41:COF41"/>
    <mergeCell ref="COG41:CON41"/>
    <mergeCell ref="COO41:COV41"/>
    <mergeCell ref="COW41:CPD41"/>
    <mergeCell ref="CPE41:CPL41"/>
    <mergeCell ref="CMK41:CMR41"/>
    <mergeCell ref="CMS41:CMZ41"/>
    <mergeCell ref="CNA41:CNH41"/>
    <mergeCell ref="CNI41:CNP41"/>
    <mergeCell ref="CNQ41:CNX41"/>
    <mergeCell ref="CKW41:CLD41"/>
    <mergeCell ref="CLE41:CLL41"/>
    <mergeCell ref="CLM41:CLT41"/>
    <mergeCell ref="CLU41:CMB41"/>
    <mergeCell ref="CMC41:CMJ41"/>
    <mergeCell ref="CJI41:CJP41"/>
    <mergeCell ref="CJQ41:CJX41"/>
    <mergeCell ref="CJY41:CKF41"/>
    <mergeCell ref="CKG41:CKN41"/>
    <mergeCell ref="CKO41:CKV41"/>
    <mergeCell ref="CUC41:CUJ41"/>
    <mergeCell ref="CUK41:CUR41"/>
    <mergeCell ref="CUS41:CUZ41"/>
    <mergeCell ref="CVA41:CVH41"/>
    <mergeCell ref="CVI41:CVP41"/>
    <mergeCell ref="CSO41:CSV41"/>
    <mergeCell ref="CSW41:CTD41"/>
    <mergeCell ref="CTE41:CTL41"/>
    <mergeCell ref="CTM41:CTT41"/>
    <mergeCell ref="CTU41:CUB41"/>
    <mergeCell ref="CRA41:CRH41"/>
    <mergeCell ref="CRI41:CRP41"/>
    <mergeCell ref="CRQ41:CRX41"/>
    <mergeCell ref="CRY41:CSF41"/>
    <mergeCell ref="CSG41:CSN41"/>
    <mergeCell ref="CPM41:CPT41"/>
    <mergeCell ref="CPU41:CQB41"/>
    <mergeCell ref="CQC41:CQJ41"/>
    <mergeCell ref="CQK41:CQR41"/>
    <mergeCell ref="CQS41:CQZ41"/>
    <mergeCell ref="DAG41:DAN41"/>
    <mergeCell ref="DAO41:DAV41"/>
    <mergeCell ref="DAW41:DBD41"/>
    <mergeCell ref="DBE41:DBL41"/>
    <mergeCell ref="DBM41:DBT41"/>
    <mergeCell ref="CYS41:CYZ41"/>
    <mergeCell ref="CZA41:CZH41"/>
    <mergeCell ref="CZI41:CZP41"/>
    <mergeCell ref="CZQ41:CZX41"/>
    <mergeCell ref="CZY41:DAF41"/>
    <mergeCell ref="CXE41:CXL41"/>
    <mergeCell ref="CXM41:CXT41"/>
    <mergeCell ref="CXU41:CYB41"/>
    <mergeCell ref="CYC41:CYJ41"/>
    <mergeCell ref="CYK41:CYR41"/>
    <mergeCell ref="CVQ41:CVX41"/>
    <mergeCell ref="CVY41:CWF41"/>
    <mergeCell ref="CWG41:CWN41"/>
    <mergeCell ref="CWO41:CWV41"/>
    <mergeCell ref="CWW41:CXD41"/>
    <mergeCell ref="DGK41:DGR41"/>
    <mergeCell ref="DGS41:DGZ41"/>
    <mergeCell ref="DHA41:DHH41"/>
    <mergeCell ref="DHI41:DHP41"/>
    <mergeCell ref="DHQ41:DHX41"/>
    <mergeCell ref="DEW41:DFD41"/>
    <mergeCell ref="DFE41:DFL41"/>
    <mergeCell ref="DFM41:DFT41"/>
    <mergeCell ref="DFU41:DGB41"/>
    <mergeCell ref="DGC41:DGJ41"/>
    <mergeCell ref="DDI41:DDP41"/>
    <mergeCell ref="DDQ41:DDX41"/>
    <mergeCell ref="DDY41:DEF41"/>
    <mergeCell ref="DEG41:DEN41"/>
    <mergeCell ref="DEO41:DEV41"/>
    <mergeCell ref="DBU41:DCB41"/>
    <mergeCell ref="DCC41:DCJ41"/>
    <mergeCell ref="DCK41:DCR41"/>
    <mergeCell ref="DCS41:DCZ41"/>
    <mergeCell ref="DDA41:DDH41"/>
    <mergeCell ref="DMO41:DMV41"/>
    <mergeCell ref="DMW41:DND41"/>
    <mergeCell ref="DNE41:DNL41"/>
    <mergeCell ref="DNM41:DNT41"/>
    <mergeCell ref="DNU41:DOB41"/>
    <mergeCell ref="DLA41:DLH41"/>
    <mergeCell ref="DLI41:DLP41"/>
    <mergeCell ref="DLQ41:DLX41"/>
    <mergeCell ref="DLY41:DMF41"/>
    <mergeCell ref="DMG41:DMN41"/>
    <mergeCell ref="DJM41:DJT41"/>
    <mergeCell ref="DJU41:DKB41"/>
    <mergeCell ref="DKC41:DKJ41"/>
    <mergeCell ref="DKK41:DKR41"/>
    <mergeCell ref="DKS41:DKZ41"/>
    <mergeCell ref="DHY41:DIF41"/>
    <mergeCell ref="DIG41:DIN41"/>
    <mergeCell ref="DIO41:DIV41"/>
    <mergeCell ref="DIW41:DJD41"/>
    <mergeCell ref="DJE41:DJL41"/>
    <mergeCell ref="DSS41:DSZ41"/>
    <mergeCell ref="DTA41:DTH41"/>
    <mergeCell ref="DTI41:DTP41"/>
    <mergeCell ref="DTQ41:DTX41"/>
    <mergeCell ref="DTY41:DUF41"/>
    <mergeCell ref="DRE41:DRL41"/>
    <mergeCell ref="DRM41:DRT41"/>
    <mergeCell ref="DRU41:DSB41"/>
    <mergeCell ref="DSC41:DSJ41"/>
    <mergeCell ref="DSK41:DSR41"/>
    <mergeCell ref="DPQ41:DPX41"/>
    <mergeCell ref="DPY41:DQF41"/>
    <mergeCell ref="DQG41:DQN41"/>
    <mergeCell ref="DQO41:DQV41"/>
    <mergeCell ref="DQW41:DRD41"/>
    <mergeCell ref="DOC41:DOJ41"/>
    <mergeCell ref="DOK41:DOR41"/>
    <mergeCell ref="DOS41:DOZ41"/>
    <mergeCell ref="DPA41:DPH41"/>
    <mergeCell ref="DPI41:DPP41"/>
    <mergeCell ref="DYW41:DZD41"/>
    <mergeCell ref="DZE41:DZL41"/>
    <mergeCell ref="DZM41:DZT41"/>
    <mergeCell ref="DZU41:EAB41"/>
    <mergeCell ref="EAC41:EAJ41"/>
    <mergeCell ref="DXI41:DXP41"/>
    <mergeCell ref="DXQ41:DXX41"/>
    <mergeCell ref="DXY41:DYF41"/>
    <mergeCell ref="DYG41:DYN41"/>
    <mergeCell ref="DYO41:DYV41"/>
    <mergeCell ref="DVU41:DWB41"/>
    <mergeCell ref="DWC41:DWJ41"/>
    <mergeCell ref="DWK41:DWR41"/>
    <mergeCell ref="DWS41:DWZ41"/>
    <mergeCell ref="DXA41:DXH41"/>
    <mergeCell ref="DUG41:DUN41"/>
    <mergeCell ref="DUO41:DUV41"/>
    <mergeCell ref="DUW41:DVD41"/>
    <mergeCell ref="DVE41:DVL41"/>
    <mergeCell ref="DVM41:DVT41"/>
    <mergeCell ref="EFA41:EFH41"/>
    <mergeCell ref="EFI41:EFP41"/>
    <mergeCell ref="EFQ41:EFX41"/>
    <mergeCell ref="EFY41:EGF41"/>
    <mergeCell ref="EGG41:EGN41"/>
    <mergeCell ref="EDM41:EDT41"/>
    <mergeCell ref="EDU41:EEB41"/>
    <mergeCell ref="EEC41:EEJ41"/>
    <mergeCell ref="EEK41:EER41"/>
    <mergeCell ref="EES41:EEZ41"/>
    <mergeCell ref="EBY41:ECF41"/>
    <mergeCell ref="ECG41:ECN41"/>
    <mergeCell ref="ECO41:ECV41"/>
    <mergeCell ref="ECW41:EDD41"/>
    <mergeCell ref="EDE41:EDL41"/>
    <mergeCell ref="EAK41:EAR41"/>
    <mergeCell ref="EAS41:EAZ41"/>
    <mergeCell ref="EBA41:EBH41"/>
    <mergeCell ref="EBI41:EBP41"/>
    <mergeCell ref="EBQ41:EBX41"/>
    <mergeCell ref="ELE41:ELL41"/>
    <mergeCell ref="ELM41:ELT41"/>
    <mergeCell ref="ELU41:EMB41"/>
    <mergeCell ref="EMC41:EMJ41"/>
    <mergeCell ref="EMK41:EMR41"/>
    <mergeCell ref="EJQ41:EJX41"/>
    <mergeCell ref="EJY41:EKF41"/>
    <mergeCell ref="EKG41:EKN41"/>
    <mergeCell ref="EKO41:EKV41"/>
    <mergeCell ref="EKW41:ELD41"/>
    <mergeCell ref="EIC41:EIJ41"/>
    <mergeCell ref="EIK41:EIR41"/>
    <mergeCell ref="EIS41:EIZ41"/>
    <mergeCell ref="EJA41:EJH41"/>
    <mergeCell ref="EJI41:EJP41"/>
    <mergeCell ref="EGO41:EGV41"/>
    <mergeCell ref="EGW41:EHD41"/>
    <mergeCell ref="EHE41:EHL41"/>
    <mergeCell ref="EHM41:EHT41"/>
    <mergeCell ref="EHU41:EIB41"/>
    <mergeCell ref="ERI41:ERP41"/>
    <mergeCell ref="ERQ41:ERX41"/>
    <mergeCell ref="ERY41:ESF41"/>
    <mergeCell ref="ESG41:ESN41"/>
    <mergeCell ref="ESO41:ESV41"/>
    <mergeCell ref="EPU41:EQB41"/>
    <mergeCell ref="EQC41:EQJ41"/>
    <mergeCell ref="EQK41:EQR41"/>
    <mergeCell ref="EQS41:EQZ41"/>
    <mergeCell ref="ERA41:ERH41"/>
    <mergeCell ref="EOG41:EON41"/>
    <mergeCell ref="EOO41:EOV41"/>
    <mergeCell ref="EOW41:EPD41"/>
    <mergeCell ref="EPE41:EPL41"/>
    <mergeCell ref="EPM41:EPT41"/>
    <mergeCell ref="EMS41:EMZ41"/>
    <mergeCell ref="ENA41:ENH41"/>
    <mergeCell ref="ENI41:ENP41"/>
    <mergeCell ref="ENQ41:ENX41"/>
    <mergeCell ref="ENY41:EOF41"/>
    <mergeCell ref="EXM41:EXT41"/>
    <mergeCell ref="EXU41:EYB41"/>
    <mergeCell ref="EYC41:EYJ41"/>
    <mergeCell ref="EYK41:EYR41"/>
    <mergeCell ref="EYS41:EYZ41"/>
    <mergeCell ref="EVY41:EWF41"/>
    <mergeCell ref="EWG41:EWN41"/>
    <mergeCell ref="EWO41:EWV41"/>
    <mergeCell ref="EWW41:EXD41"/>
    <mergeCell ref="EXE41:EXL41"/>
    <mergeCell ref="EUK41:EUR41"/>
    <mergeCell ref="EUS41:EUZ41"/>
    <mergeCell ref="EVA41:EVH41"/>
    <mergeCell ref="EVI41:EVP41"/>
    <mergeCell ref="EVQ41:EVX41"/>
    <mergeCell ref="ESW41:ETD41"/>
    <mergeCell ref="ETE41:ETL41"/>
    <mergeCell ref="ETM41:ETT41"/>
    <mergeCell ref="ETU41:EUB41"/>
    <mergeCell ref="EUC41:EUJ41"/>
    <mergeCell ref="FDQ41:FDX41"/>
    <mergeCell ref="FDY41:FEF41"/>
    <mergeCell ref="FEG41:FEN41"/>
    <mergeCell ref="FEO41:FEV41"/>
    <mergeCell ref="FEW41:FFD41"/>
    <mergeCell ref="FCC41:FCJ41"/>
    <mergeCell ref="FCK41:FCR41"/>
    <mergeCell ref="FCS41:FCZ41"/>
    <mergeCell ref="FDA41:FDH41"/>
    <mergeCell ref="FDI41:FDP41"/>
    <mergeCell ref="FAO41:FAV41"/>
    <mergeCell ref="FAW41:FBD41"/>
    <mergeCell ref="FBE41:FBL41"/>
    <mergeCell ref="FBM41:FBT41"/>
    <mergeCell ref="FBU41:FCB41"/>
    <mergeCell ref="EZA41:EZH41"/>
    <mergeCell ref="EZI41:EZP41"/>
    <mergeCell ref="EZQ41:EZX41"/>
    <mergeCell ref="EZY41:FAF41"/>
    <mergeCell ref="FAG41:FAN41"/>
    <mergeCell ref="FJU41:FKB41"/>
    <mergeCell ref="FKC41:FKJ41"/>
    <mergeCell ref="FKK41:FKR41"/>
    <mergeCell ref="FKS41:FKZ41"/>
    <mergeCell ref="FLA41:FLH41"/>
    <mergeCell ref="FIG41:FIN41"/>
    <mergeCell ref="FIO41:FIV41"/>
    <mergeCell ref="FIW41:FJD41"/>
    <mergeCell ref="FJE41:FJL41"/>
    <mergeCell ref="FJM41:FJT41"/>
    <mergeCell ref="FGS41:FGZ41"/>
    <mergeCell ref="FHA41:FHH41"/>
    <mergeCell ref="FHI41:FHP41"/>
    <mergeCell ref="FHQ41:FHX41"/>
    <mergeCell ref="FHY41:FIF41"/>
    <mergeCell ref="FFE41:FFL41"/>
    <mergeCell ref="FFM41:FFT41"/>
    <mergeCell ref="FFU41:FGB41"/>
    <mergeCell ref="FGC41:FGJ41"/>
    <mergeCell ref="FGK41:FGR41"/>
    <mergeCell ref="FPY41:FQF41"/>
    <mergeCell ref="FQG41:FQN41"/>
    <mergeCell ref="FQO41:FQV41"/>
    <mergeCell ref="FQW41:FRD41"/>
    <mergeCell ref="FRE41:FRL41"/>
    <mergeCell ref="FOK41:FOR41"/>
    <mergeCell ref="FOS41:FOZ41"/>
    <mergeCell ref="FPA41:FPH41"/>
    <mergeCell ref="FPI41:FPP41"/>
    <mergeCell ref="FPQ41:FPX41"/>
    <mergeCell ref="FMW41:FND41"/>
    <mergeCell ref="FNE41:FNL41"/>
    <mergeCell ref="FNM41:FNT41"/>
    <mergeCell ref="FNU41:FOB41"/>
    <mergeCell ref="FOC41:FOJ41"/>
    <mergeCell ref="FLI41:FLP41"/>
    <mergeCell ref="FLQ41:FLX41"/>
    <mergeCell ref="FLY41:FMF41"/>
    <mergeCell ref="FMG41:FMN41"/>
    <mergeCell ref="FMO41:FMV41"/>
    <mergeCell ref="FWC41:FWJ41"/>
    <mergeCell ref="FWK41:FWR41"/>
    <mergeCell ref="FWS41:FWZ41"/>
    <mergeCell ref="FXA41:FXH41"/>
    <mergeCell ref="FXI41:FXP41"/>
    <mergeCell ref="FUO41:FUV41"/>
    <mergeCell ref="FUW41:FVD41"/>
    <mergeCell ref="FVE41:FVL41"/>
    <mergeCell ref="FVM41:FVT41"/>
    <mergeCell ref="FVU41:FWB41"/>
    <mergeCell ref="FTA41:FTH41"/>
    <mergeCell ref="FTI41:FTP41"/>
    <mergeCell ref="FTQ41:FTX41"/>
    <mergeCell ref="FTY41:FUF41"/>
    <mergeCell ref="FUG41:FUN41"/>
    <mergeCell ref="FRM41:FRT41"/>
    <mergeCell ref="FRU41:FSB41"/>
    <mergeCell ref="FSC41:FSJ41"/>
    <mergeCell ref="FSK41:FSR41"/>
    <mergeCell ref="FSS41:FSZ41"/>
    <mergeCell ref="GCG41:GCN41"/>
    <mergeCell ref="GCO41:GCV41"/>
    <mergeCell ref="GCW41:GDD41"/>
    <mergeCell ref="GDE41:GDL41"/>
    <mergeCell ref="GDM41:GDT41"/>
    <mergeCell ref="GAS41:GAZ41"/>
    <mergeCell ref="GBA41:GBH41"/>
    <mergeCell ref="GBI41:GBP41"/>
    <mergeCell ref="GBQ41:GBX41"/>
    <mergeCell ref="GBY41:GCF41"/>
    <mergeCell ref="FZE41:FZL41"/>
    <mergeCell ref="FZM41:FZT41"/>
    <mergeCell ref="FZU41:GAB41"/>
    <mergeCell ref="GAC41:GAJ41"/>
    <mergeCell ref="GAK41:GAR41"/>
    <mergeCell ref="FXQ41:FXX41"/>
    <mergeCell ref="FXY41:FYF41"/>
    <mergeCell ref="FYG41:FYN41"/>
    <mergeCell ref="FYO41:FYV41"/>
    <mergeCell ref="FYW41:FZD41"/>
    <mergeCell ref="GIK41:GIR41"/>
    <mergeCell ref="GIS41:GIZ41"/>
    <mergeCell ref="GJA41:GJH41"/>
    <mergeCell ref="GJI41:GJP41"/>
    <mergeCell ref="GJQ41:GJX41"/>
    <mergeCell ref="GGW41:GHD41"/>
    <mergeCell ref="GHE41:GHL41"/>
    <mergeCell ref="GHM41:GHT41"/>
    <mergeCell ref="GHU41:GIB41"/>
    <mergeCell ref="GIC41:GIJ41"/>
    <mergeCell ref="GFI41:GFP41"/>
    <mergeCell ref="GFQ41:GFX41"/>
    <mergeCell ref="GFY41:GGF41"/>
    <mergeCell ref="GGG41:GGN41"/>
    <mergeCell ref="GGO41:GGV41"/>
    <mergeCell ref="GDU41:GEB41"/>
    <mergeCell ref="GEC41:GEJ41"/>
    <mergeCell ref="GEK41:GER41"/>
    <mergeCell ref="GES41:GEZ41"/>
    <mergeCell ref="GFA41:GFH41"/>
    <mergeCell ref="GOO41:GOV41"/>
    <mergeCell ref="GOW41:GPD41"/>
    <mergeCell ref="GPE41:GPL41"/>
    <mergeCell ref="GPM41:GPT41"/>
    <mergeCell ref="GPU41:GQB41"/>
    <mergeCell ref="GNA41:GNH41"/>
    <mergeCell ref="GNI41:GNP41"/>
    <mergeCell ref="GNQ41:GNX41"/>
    <mergeCell ref="GNY41:GOF41"/>
    <mergeCell ref="GOG41:GON41"/>
    <mergeCell ref="GLM41:GLT41"/>
    <mergeCell ref="GLU41:GMB41"/>
    <mergeCell ref="GMC41:GMJ41"/>
    <mergeCell ref="GMK41:GMR41"/>
    <mergeCell ref="GMS41:GMZ41"/>
    <mergeCell ref="GJY41:GKF41"/>
    <mergeCell ref="GKG41:GKN41"/>
    <mergeCell ref="GKO41:GKV41"/>
    <mergeCell ref="GKW41:GLD41"/>
    <mergeCell ref="GLE41:GLL41"/>
    <mergeCell ref="GUS41:GUZ41"/>
    <mergeCell ref="GVA41:GVH41"/>
    <mergeCell ref="GVI41:GVP41"/>
    <mergeCell ref="GVQ41:GVX41"/>
    <mergeCell ref="GVY41:GWF41"/>
    <mergeCell ref="GTE41:GTL41"/>
    <mergeCell ref="GTM41:GTT41"/>
    <mergeCell ref="GTU41:GUB41"/>
    <mergeCell ref="GUC41:GUJ41"/>
    <mergeCell ref="GUK41:GUR41"/>
    <mergeCell ref="GRQ41:GRX41"/>
    <mergeCell ref="GRY41:GSF41"/>
    <mergeCell ref="GSG41:GSN41"/>
    <mergeCell ref="GSO41:GSV41"/>
    <mergeCell ref="GSW41:GTD41"/>
    <mergeCell ref="GQC41:GQJ41"/>
    <mergeCell ref="GQK41:GQR41"/>
    <mergeCell ref="GQS41:GQZ41"/>
    <mergeCell ref="GRA41:GRH41"/>
    <mergeCell ref="GRI41:GRP41"/>
    <mergeCell ref="HAW41:HBD41"/>
    <mergeCell ref="HBE41:HBL41"/>
    <mergeCell ref="HBM41:HBT41"/>
    <mergeCell ref="HBU41:HCB41"/>
    <mergeCell ref="HCC41:HCJ41"/>
    <mergeCell ref="GZI41:GZP41"/>
    <mergeCell ref="GZQ41:GZX41"/>
    <mergeCell ref="GZY41:HAF41"/>
    <mergeCell ref="HAG41:HAN41"/>
    <mergeCell ref="HAO41:HAV41"/>
    <mergeCell ref="GXU41:GYB41"/>
    <mergeCell ref="GYC41:GYJ41"/>
    <mergeCell ref="GYK41:GYR41"/>
    <mergeCell ref="GYS41:GYZ41"/>
    <mergeCell ref="GZA41:GZH41"/>
    <mergeCell ref="GWG41:GWN41"/>
    <mergeCell ref="GWO41:GWV41"/>
    <mergeCell ref="GWW41:GXD41"/>
    <mergeCell ref="GXE41:GXL41"/>
    <mergeCell ref="GXM41:GXT41"/>
    <mergeCell ref="HHA41:HHH41"/>
    <mergeCell ref="HHI41:HHP41"/>
    <mergeCell ref="HHQ41:HHX41"/>
    <mergeCell ref="HHY41:HIF41"/>
    <mergeCell ref="HIG41:HIN41"/>
    <mergeCell ref="HFM41:HFT41"/>
    <mergeCell ref="HFU41:HGB41"/>
    <mergeCell ref="HGC41:HGJ41"/>
    <mergeCell ref="HGK41:HGR41"/>
    <mergeCell ref="HGS41:HGZ41"/>
    <mergeCell ref="HDY41:HEF41"/>
    <mergeCell ref="HEG41:HEN41"/>
    <mergeCell ref="HEO41:HEV41"/>
    <mergeCell ref="HEW41:HFD41"/>
    <mergeCell ref="HFE41:HFL41"/>
    <mergeCell ref="HCK41:HCR41"/>
    <mergeCell ref="HCS41:HCZ41"/>
    <mergeCell ref="HDA41:HDH41"/>
    <mergeCell ref="HDI41:HDP41"/>
    <mergeCell ref="HDQ41:HDX41"/>
    <mergeCell ref="HNE41:HNL41"/>
    <mergeCell ref="HNM41:HNT41"/>
    <mergeCell ref="HNU41:HOB41"/>
    <mergeCell ref="HOC41:HOJ41"/>
    <mergeCell ref="HOK41:HOR41"/>
    <mergeCell ref="HLQ41:HLX41"/>
    <mergeCell ref="HLY41:HMF41"/>
    <mergeCell ref="HMG41:HMN41"/>
    <mergeCell ref="HMO41:HMV41"/>
    <mergeCell ref="HMW41:HND41"/>
    <mergeCell ref="HKC41:HKJ41"/>
    <mergeCell ref="HKK41:HKR41"/>
    <mergeCell ref="HKS41:HKZ41"/>
    <mergeCell ref="HLA41:HLH41"/>
    <mergeCell ref="HLI41:HLP41"/>
    <mergeCell ref="HIO41:HIV41"/>
    <mergeCell ref="HIW41:HJD41"/>
    <mergeCell ref="HJE41:HJL41"/>
    <mergeCell ref="HJM41:HJT41"/>
    <mergeCell ref="HJU41:HKB41"/>
    <mergeCell ref="HTI41:HTP41"/>
    <mergeCell ref="HTQ41:HTX41"/>
    <mergeCell ref="HTY41:HUF41"/>
    <mergeCell ref="HUG41:HUN41"/>
    <mergeCell ref="HUO41:HUV41"/>
    <mergeCell ref="HRU41:HSB41"/>
    <mergeCell ref="HSC41:HSJ41"/>
    <mergeCell ref="HSK41:HSR41"/>
    <mergeCell ref="HSS41:HSZ41"/>
    <mergeCell ref="HTA41:HTH41"/>
    <mergeCell ref="HQG41:HQN41"/>
    <mergeCell ref="HQO41:HQV41"/>
    <mergeCell ref="HQW41:HRD41"/>
    <mergeCell ref="HRE41:HRL41"/>
    <mergeCell ref="HRM41:HRT41"/>
    <mergeCell ref="HOS41:HOZ41"/>
    <mergeCell ref="HPA41:HPH41"/>
    <mergeCell ref="HPI41:HPP41"/>
    <mergeCell ref="HPQ41:HPX41"/>
    <mergeCell ref="HPY41:HQF41"/>
    <mergeCell ref="HZM41:HZT41"/>
    <mergeCell ref="HZU41:IAB41"/>
    <mergeCell ref="IAC41:IAJ41"/>
    <mergeCell ref="IAK41:IAR41"/>
    <mergeCell ref="IAS41:IAZ41"/>
    <mergeCell ref="HXY41:HYF41"/>
    <mergeCell ref="HYG41:HYN41"/>
    <mergeCell ref="HYO41:HYV41"/>
    <mergeCell ref="HYW41:HZD41"/>
    <mergeCell ref="HZE41:HZL41"/>
    <mergeCell ref="HWK41:HWR41"/>
    <mergeCell ref="HWS41:HWZ41"/>
    <mergeCell ref="HXA41:HXH41"/>
    <mergeCell ref="HXI41:HXP41"/>
    <mergeCell ref="HXQ41:HXX41"/>
    <mergeCell ref="HUW41:HVD41"/>
    <mergeCell ref="HVE41:HVL41"/>
    <mergeCell ref="HVM41:HVT41"/>
    <mergeCell ref="HVU41:HWB41"/>
    <mergeCell ref="HWC41:HWJ41"/>
    <mergeCell ref="IFQ41:IFX41"/>
    <mergeCell ref="IFY41:IGF41"/>
    <mergeCell ref="IGG41:IGN41"/>
    <mergeCell ref="IGO41:IGV41"/>
    <mergeCell ref="IGW41:IHD41"/>
    <mergeCell ref="IEC41:IEJ41"/>
    <mergeCell ref="IEK41:IER41"/>
    <mergeCell ref="IES41:IEZ41"/>
    <mergeCell ref="IFA41:IFH41"/>
    <mergeCell ref="IFI41:IFP41"/>
    <mergeCell ref="ICO41:ICV41"/>
    <mergeCell ref="ICW41:IDD41"/>
    <mergeCell ref="IDE41:IDL41"/>
    <mergeCell ref="IDM41:IDT41"/>
    <mergeCell ref="IDU41:IEB41"/>
    <mergeCell ref="IBA41:IBH41"/>
    <mergeCell ref="IBI41:IBP41"/>
    <mergeCell ref="IBQ41:IBX41"/>
    <mergeCell ref="IBY41:ICF41"/>
    <mergeCell ref="ICG41:ICN41"/>
    <mergeCell ref="ILU41:IMB41"/>
    <mergeCell ref="IMC41:IMJ41"/>
    <mergeCell ref="IMK41:IMR41"/>
    <mergeCell ref="IMS41:IMZ41"/>
    <mergeCell ref="INA41:INH41"/>
    <mergeCell ref="IKG41:IKN41"/>
    <mergeCell ref="IKO41:IKV41"/>
    <mergeCell ref="IKW41:ILD41"/>
    <mergeCell ref="ILE41:ILL41"/>
    <mergeCell ref="ILM41:ILT41"/>
    <mergeCell ref="IIS41:IIZ41"/>
    <mergeCell ref="IJA41:IJH41"/>
    <mergeCell ref="IJI41:IJP41"/>
    <mergeCell ref="IJQ41:IJX41"/>
    <mergeCell ref="IJY41:IKF41"/>
    <mergeCell ref="IHE41:IHL41"/>
    <mergeCell ref="IHM41:IHT41"/>
    <mergeCell ref="IHU41:IIB41"/>
    <mergeCell ref="IIC41:IIJ41"/>
    <mergeCell ref="IIK41:IIR41"/>
    <mergeCell ref="IRY41:ISF41"/>
    <mergeCell ref="ISG41:ISN41"/>
    <mergeCell ref="ISO41:ISV41"/>
    <mergeCell ref="ISW41:ITD41"/>
    <mergeCell ref="ITE41:ITL41"/>
    <mergeCell ref="IQK41:IQR41"/>
    <mergeCell ref="IQS41:IQZ41"/>
    <mergeCell ref="IRA41:IRH41"/>
    <mergeCell ref="IRI41:IRP41"/>
    <mergeCell ref="IRQ41:IRX41"/>
    <mergeCell ref="IOW41:IPD41"/>
    <mergeCell ref="IPE41:IPL41"/>
    <mergeCell ref="IPM41:IPT41"/>
    <mergeCell ref="IPU41:IQB41"/>
    <mergeCell ref="IQC41:IQJ41"/>
    <mergeCell ref="INI41:INP41"/>
    <mergeCell ref="INQ41:INX41"/>
    <mergeCell ref="INY41:IOF41"/>
    <mergeCell ref="IOG41:ION41"/>
    <mergeCell ref="IOO41:IOV41"/>
    <mergeCell ref="IYC41:IYJ41"/>
    <mergeCell ref="IYK41:IYR41"/>
    <mergeCell ref="IYS41:IYZ41"/>
    <mergeCell ref="IZA41:IZH41"/>
    <mergeCell ref="IZI41:IZP41"/>
    <mergeCell ref="IWO41:IWV41"/>
    <mergeCell ref="IWW41:IXD41"/>
    <mergeCell ref="IXE41:IXL41"/>
    <mergeCell ref="IXM41:IXT41"/>
    <mergeCell ref="IXU41:IYB41"/>
    <mergeCell ref="IVA41:IVH41"/>
    <mergeCell ref="IVI41:IVP41"/>
    <mergeCell ref="IVQ41:IVX41"/>
    <mergeCell ref="IVY41:IWF41"/>
    <mergeCell ref="IWG41:IWN41"/>
    <mergeCell ref="ITM41:ITT41"/>
    <mergeCell ref="ITU41:IUB41"/>
    <mergeCell ref="IUC41:IUJ41"/>
    <mergeCell ref="IUK41:IUR41"/>
    <mergeCell ref="IUS41:IUZ41"/>
    <mergeCell ref="JEG41:JEN41"/>
    <mergeCell ref="JEO41:JEV41"/>
    <mergeCell ref="JEW41:JFD41"/>
    <mergeCell ref="JFE41:JFL41"/>
    <mergeCell ref="JFM41:JFT41"/>
    <mergeCell ref="JCS41:JCZ41"/>
    <mergeCell ref="JDA41:JDH41"/>
    <mergeCell ref="JDI41:JDP41"/>
    <mergeCell ref="JDQ41:JDX41"/>
    <mergeCell ref="JDY41:JEF41"/>
    <mergeCell ref="JBE41:JBL41"/>
    <mergeCell ref="JBM41:JBT41"/>
    <mergeCell ref="JBU41:JCB41"/>
    <mergeCell ref="JCC41:JCJ41"/>
    <mergeCell ref="JCK41:JCR41"/>
    <mergeCell ref="IZQ41:IZX41"/>
    <mergeCell ref="IZY41:JAF41"/>
    <mergeCell ref="JAG41:JAN41"/>
    <mergeCell ref="JAO41:JAV41"/>
    <mergeCell ref="JAW41:JBD41"/>
    <mergeCell ref="JKK41:JKR41"/>
    <mergeCell ref="JKS41:JKZ41"/>
    <mergeCell ref="JLA41:JLH41"/>
    <mergeCell ref="JLI41:JLP41"/>
    <mergeCell ref="JLQ41:JLX41"/>
    <mergeCell ref="JIW41:JJD41"/>
    <mergeCell ref="JJE41:JJL41"/>
    <mergeCell ref="JJM41:JJT41"/>
    <mergeCell ref="JJU41:JKB41"/>
    <mergeCell ref="JKC41:JKJ41"/>
    <mergeCell ref="JHI41:JHP41"/>
    <mergeCell ref="JHQ41:JHX41"/>
    <mergeCell ref="JHY41:JIF41"/>
    <mergeCell ref="JIG41:JIN41"/>
    <mergeCell ref="JIO41:JIV41"/>
    <mergeCell ref="JFU41:JGB41"/>
    <mergeCell ref="JGC41:JGJ41"/>
    <mergeCell ref="JGK41:JGR41"/>
    <mergeCell ref="JGS41:JGZ41"/>
    <mergeCell ref="JHA41:JHH41"/>
    <mergeCell ref="JQO41:JQV41"/>
    <mergeCell ref="JQW41:JRD41"/>
    <mergeCell ref="JRE41:JRL41"/>
    <mergeCell ref="JRM41:JRT41"/>
    <mergeCell ref="JRU41:JSB41"/>
    <mergeCell ref="JPA41:JPH41"/>
    <mergeCell ref="JPI41:JPP41"/>
    <mergeCell ref="JPQ41:JPX41"/>
    <mergeCell ref="JPY41:JQF41"/>
    <mergeCell ref="JQG41:JQN41"/>
    <mergeCell ref="JNM41:JNT41"/>
    <mergeCell ref="JNU41:JOB41"/>
    <mergeCell ref="JOC41:JOJ41"/>
    <mergeCell ref="JOK41:JOR41"/>
    <mergeCell ref="JOS41:JOZ41"/>
    <mergeCell ref="JLY41:JMF41"/>
    <mergeCell ref="JMG41:JMN41"/>
    <mergeCell ref="JMO41:JMV41"/>
    <mergeCell ref="JMW41:JND41"/>
    <mergeCell ref="JNE41:JNL41"/>
    <mergeCell ref="JWS41:JWZ41"/>
    <mergeCell ref="JXA41:JXH41"/>
    <mergeCell ref="JXI41:JXP41"/>
    <mergeCell ref="JXQ41:JXX41"/>
    <mergeCell ref="JXY41:JYF41"/>
    <mergeCell ref="JVE41:JVL41"/>
    <mergeCell ref="JVM41:JVT41"/>
    <mergeCell ref="JVU41:JWB41"/>
    <mergeCell ref="JWC41:JWJ41"/>
    <mergeCell ref="JWK41:JWR41"/>
    <mergeCell ref="JTQ41:JTX41"/>
    <mergeCell ref="JTY41:JUF41"/>
    <mergeCell ref="JUG41:JUN41"/>
    <mergeCell ref="JUO41:JUV41"/>
    <mergeCell ref="JUW41:JVD41"/>
    <mergeCell ref="JSC41:JSJ41"/>
    <mergeCell ref="JSK41:JSR41"/>
    <mergeCell ref="JSS41:JSZ41"/>
    <mergeCell ref="JTA41:JTH41"/>
    <mergeCell ref="JTI41:JTP41"/>
    <mergeCell ref="KCW41:KDD41"/>
    <mergeCell ref="KDE41:KDL41"/>
    <mergeCell ref="KDM41:KDT41"/>
    <mergeCell ref="KDU41:KEB41"/>
    <mergeCell ref="KEC41:KEJ41"/>
    <mergeCell ref="KBI41:KBP41"/>
    <mergeCell ref="KBQ41:KBX41"/>
    <mergeCell ref="KBY41:KCF41"/>
    <mergeCell ref="KCG41:KCN41"/>
    <mergeCell ref="KCO41:KCV41"/>
    <mergeCell ref="JZU41:KAB41"/>
    <mergeCell ref="KAC41:KAJ41"/>
    <mergeCell ref="KAK41:KAR41"/>
    <mergeCell ref="KAS41:KAZ41"/>
    <mergeCell ref="KBA41:KBH41"/>
    <mergeCell ref="JYG41:JYN41"/>
    <mergeCell ref="JYO41:JYV41"/>
    <mergeCell ref="JYW41:JZD41"/>
    <mergeCell ref="JZE41:JZL41"/>
    <mergeCell ref="JZM41:JZT41"/>
    <mergeCell ref="KJA41:KJH41"/>
    <mergeCell ref="KJI41:KJP41"/>
    <mergeCell ref="KJQ41:KJX41"/>
    <mergeCell ref="KJY41:KKF41"/>
    <mergeCell ref="KKG41:KKN41"/>
    <mergeCell ref="KHM41:KHT41"/>
    <mergeCell ref="KHU41:KIB41"/>
    <mergeCell ref="KIC41:KIJ41"/>
    <mergeCell ref="KIK41:KIR41"/>
    <mergeCell ref="KIS41:KIZ41"/>
    <mergeCell ref="KFY41:KGF41"/>
    <mergeCell ref="KGG41:KGN41"/>
    <mergeCell ref="KGO41:KGV41"/>
    <mergeCell ref="KGW41:KHD41"/>
    <mergeCell ref="KHE41:KHL41"/>
    <mergeCell ref="KEK41:KER41"/>
    <mergeCell ref="KES41:KEZ41"/>
    <mergeCell ref="KFA41:KFH41"/>
    <mergeCell ref="KFI41:KFP41"/>
    <mergeCell ref="KFQ41:KFX41"/>
    <mergeCell ref="KPE41:KPL41"/>
    <mergeCell ref="KPM41:KPT41"/>
    <mergeCell ref="KPU41:KQB41"/>
    <mergeCell ref="KQC41:KQJ41"/>
    <mergeCell ref="KQK41:KQR41"/>
    <mergeCell ref="KNQ41:KNX41"/>
    <mergeCell ref="KNY41:KOF41"/>
    <mergeCell ref="KOG41:KON41"/>
    <mergeCell ref="KOO41:KOV41"/>
    <mergeCell ref="KOW41:KPD41"/>
    <mergeCell ref="KMC41:KMJ41"/>
    <mergeCell ref="KMK41:KMR41"/>
    <mergeCell ref="KMS41:KMZ41"/>
    <mergeCell ref="KNA41:KNH41"/>
    <mergeCell ref="KNI41:KNP41"/>
    <mergeCell ref="KKO41:KKV41"/>
    <mergeCell ref="KKW41:KLD41"/>
    <mergeCell ref="KLE41:KLL41"/>
    <mergeCell ref="KLM41:KLT41"/>
    <mergeCell ref="KLU41:KMB41"/>
    <mergeCell ref="KVI41:KVP41"/>
    <mergeCell ref="KVQ41:KVX41"/>
    <mergeCell ref="KVY41:KWF41"/>
    <mergeCell ref="KWG41:KWN41"/>
    <mergeCell ref="KWO41:KWV41"/>
    <mergeCell ref="KTU41:KUB41"/>
    <mergeCell ref="KUC41:KUJ41"/>
    <mergeCell ref="KUK41:KUR41"/>
    <mergeCell ref="KUS41:KUZ41"/>
    <mergeCell ref="KVA41:KVH41"/>
    <mergeCell ref="KSG41:KSN41"/>
    <mergeCell ref="KSO41:KSV41"/>
    <mergeCell ref="KSW41:KTD41"/>
    <mergeCell ref="KTE41:KTL41"/>
    <mergeCell ref="KTM41:KTT41"/>
    <mergeCell ref="KQS41:KQZ41"/>
    <mergeCell ref="KRA41:KRH41"/>
    <mergeCell ref="KRI41:KRP41"/>
    <mergeCell ref="KRQ41:KRX41"/>
    <mergeCell ref="KRY41:KSF41"/>
    <mergeCell ref="LBM41:LBT41"/>
    <mergeCell ref="LBU41:LCB41"/>
    <mergeCell ref="LCC41:LCJ41"/>
    <mergeCell ref="LCK41:LCR41"/>
    <mergeCell ref="LCS41:LCZ41"/>
    <mergeCell ref="KZY41:LAF41"/>
    <mergeCell ref="LAG41:LAN41"/>
    <mergeCell ref="LAO41:LAV41"/>
    <mergeCell ref="LAW41:LBD41"/>
    <mergeCell ref="LBE41:LBL41"/>
    <mergeCell ref="KYK41:KYR41"/>
    <mergeCell ref="KYS41:KYZ41"/>
    <mergeCell ref="KZA41:KZH41"/>
    <mergeCell ref="KZI41:KZP41"/>
    <mergeCell ref="KZQ41:KZX41"/>
    <mergeCell ref="KWW41:KXD41"/>
    <mergeCell ref="KXE41:KXL41"/>
    <mergeCell ref="KXM41:KXT41"/>
    <mergeCell ref="KXU41:KYB41"/>
    <mergeCell ref="KYC41:KYJ41"/>
    <mergeCell ref="LHQ41:LHX41"/>
    <mergeCell ref="LHY41:LIF41"/>
    <mergeCell ref="LIG41:LIN41"/>
    <mergeCell ref="LIO41:LIV41"/>
    <mergeCell ref="LIW41:LJD41"/>
    <mergeCell ref="LGC41:LGJ41"/>
    <mergeCell ref="LGK41:LGR41"/>
    <mergeCell ref="LGS41:LGZ41"/>
    <mergeCell ref="LHA41:LHH41"/>
    <mergeCell ref="LHI41:LHP41"/>
    <mergeCell ref="LEO41:LEV41"/>
    <mergeCell ref="LEW41:LFD41"/>
    <mergeCell ref="LFE41:LFL41"/>
    <mergeCell ref="LFM41:LFT41"/>
    <mergeCell ref="LFU41:LGB41"/>
    <mergeCell ref="LDA41:LDH41"/>
    <mergeCell ref="LDI41:LDP41"/>
    <mergeCell ref="LDQ41:LDX41"/>
    <mergeCell ref="LDY41:LEF41"/>
    <mergeCell ref="LEG41:LEN41"/>
    <mergeCell ref="LNU41:LOB41"/>
    <mergeCell ref="LOC41:LOJ41"/>
    <mergeCell ref="LOK41:LOR41"/>
    <mergeCell ref="LOS41:LOZ41"/>
    <mergeCell ref="LPA41:LPH41"/>
    <mergeCell ref="LMG41:LMN41"/>
    <mergeCell ref="LMO41:LMV41"/>
    <mergeCell ref="LMW41:LND41"/>
    <mergeCell ref="LNE41:LNL41"/>
    <mergeCell ref="LNM41:LNT41"/>
    <mergeCell ref="LKS41:LKZ41"/>
    <mergeCell ref="LLA41:LLH41"/>
    <mergeCell ref="LLI41:LLP41"/>
    <mergeCell ref="LLQ41:LLX41"/>
    <mergeCell ref="LLY41:LMF41"/>
    <mergeCell ref="LJE41:LJL41"/>
    <mergeCell ref="LJM41:LJT41"/>
    <mergeCell ref="LJU41:LKB41"/>
    <mergeCell ref="LKC41:LKJ41"/>
    <mergeCell ref="LKK41:LKR41"/>
    <mergeCell ref="LTY41:LUF41"/>
    <mergeCell ref="LUG41:LUN41"/>
    <mergeCell ref="LUO41:LUV41"/>
    <mergeCell ref="LUW41:LVD41"/>
    <mergeCell ref="LVE41:LVL41"/>
    <mergeCell ref="LSK41:LSR41"/>
    <mergeCell ref="LSS41:LSZ41"/>
    <mergeCell ref="LTA41:LTH41"/>
    <mergeCell ref="LTI41:LTP41"/>
    <mergeCell ref="LTQ41:LTX41"/>
    <mergeCell ref="LQW41:LRD41"/>
    <mergeCell ref="LRE41:LRL41"/>
    <mergeCell ref="LRM41:LRT41"/>
    <mergeCell ref="LRU41:LSB41"/>
    <mergeCell ref="LSC41:LSJ41"/>
    <mergeCell ref="LPI41:LPP41"/>
    <mergeCell ref="LPQ41:LPX41"/>
    <mergeCell ref="LPY41:LQF41"/>
    <mergeCell ref="LQG41:LQN41"/>
    <mergeCell ref="LQO41:LQV41"/>
    <mergeCell ref="MAC41:MAJ41"/>
    <mergeCell ref="MAK41:MAR41"/>
    <mergeCell ref="MAS41:MAZ41"/>
    <mergeCell ref="MBA41:MBH41"/>
    <mergeCell ref="MBI41:MBP41"/>
    <mergeCell ref="LYO41:LYV41"/>
    <mergeCell ref="LYW41:LZD41"/>
    <mergeCell ref="LZE41:LZL41"/>
    <mergeCell ref="LZM41:LZT41"/>
    <mergeCell ref="LZU41:MAB41"/>
    <mergeCell ref="LXA41:LXH41"/>
    <mergeCell ref="LXI41:LXP41"/>
    <mergeCell ref="LXQ41:LXX41"/>
    <mergeCell ref="LXY41:LYF41"/>
    <mergeCell ref="LYG41:LYN41"/>
    <mergeCell ref="LVM41:LVT41"/>
    <mergeCell ref="LVU41:LWB41"/>
    <mergeCell ref="LWC41:LWJ41"/>
    <mergeCell ref="LWK41:LWR41"/>
    <mergeCell ref="LWS41:LWZ41"/>
    <mergeCell ref="MGG41:MGN41"/>
    <mergeCell ref="MGO41:MGV41"/>
    <mergeCell ref="MGW41:MHD41"/>
    <mergeCell ref="MHE41:MHL41"/>
    <mergeCell ref="MHM41:MHT41"/>
    <mergeCell ref="MES41:MEZ41"/>
    <mergeCell ref="MFA41:MFH41"/>
    <mergeCell ref="MFI41:MFP41"/>
    <mergeCell ref="MFQ41:MFX41"/>
    <mergeCell ref="MFY41:MGF41"/>
    <mergeCell ref="MDE41:MDL41"/>
    <mergeCell ref="MDM41:MDT41"/>
    <mergeCell ref="MDU41:MEB41"/>
    <mergeCell ref="MEC41:MEJ41"/>
    <mergeCell ref="MEK41:MER41"/>
    <mergeCell ref="MBQ41:MBX41"/>
    <mergeCell ref="MBY41:MCF41"/>
    <mergeCell ref="MCG41:MCN41"/>
    <mergeCell ref="MCO41:MCV41"/>
    <mergeCell ref="MCW41:MDD41"/>
    <mergeCell ref="MMK41:MMR41"/>
    <mergeCell ref="MMS41:MMZ41"/>
    <mergeCell ref="MNA41:MNH41"/>
    <mergeCell ref="MNI41:MNP41"/>
    <mergeCell ref="MNQ41:MNX41"/>
    <mergeCell ref="MKW41:MLD41"/>
    <mergeCell ref="MLE41:MLL41"/>
    <mergeCell ref="MLM41:MLT41"/>
    <mergeCell ref="MLU41:MMB41"/>
    <mergeCell ref="MMC41:MMJ41"/>
    <mergeCell ref="MJI41:MJP41"/>
    <mergeCell ref="MJQ41:MJX41"/>
    <mergeCell ref="MJY41:MKF41"/>
    <mergeCell ref="MKG41:MKN41"/>
    <mergeCell ref="MKO41:MKV41"/>
    <mergeCell ref="MHU41:MIB41"/>
    <mergeCell ref="MIC41:MIJ41"/>
    <mergeCell ref="MIK41:MIR41"/>
    <mergeCell ref="MIS41:MIZ41"/>
    <mergeCell ref="MJA41:MJH41"/>
    <mergeCell ref="MSO41:MSV41"/>
    <mergeCell ref="MSW41:MTD41"/>
    <mergeCell ref="MTE41:MTL41"/>
    <mergeCell ref="MTM41:MTT41"/>
    <mergeCell ref="MTU41:MUB41"/>
    <mergeCell ref="MRA41:MRH41"/>
    <mergeCell ref="MRI41:MRP41"/>
    <mergeCell ref="MRQ41:MRX41"/>
    <mergeCell ref="MRY41:MSF41"/>
    <mergeCell ref="MSG41:MSN41"/>
    <mergeCell ref="MPM41:MPT41"/>
    <mergeCell ref="MPU41:MQB41"/>
    <mergeCell ref="MQC41:MQJ41"/>
    <mergeCell ref="MQK41:MQR41"/>
    <mergeCell ref="MQS41:MQZ41"/>
    <mergeCell ref="MNY41:MOF41"/>
    <mergeCell ref="MOG41:MON41"/>
    <mergeCell ref="MOO41:MOV41"/>
    <mergeCell ref="MOW41:MPD41"/>
    <mergeCell ref="MPE41:MPL41"/>
    <mergeCell ref="MYS41:MYZ41"/>
    <mergeCell ref="MZA41:MZH41"/>
    <mergeCell ref="MZI41:MZP41"/>
    <mergeCell ref="MZQ41:MZX41"/>
    <mergeCell ref="MZY41:NAF41"/>
    <mergeCell ref="MXE41:MXL41"/>
    <mergeCell ref="MXM41:MXT41"/>
    <mergeCell ref="MXU41:MYB41"/>
    <mergeCell ref="MYC41:MYJ41"/>
    <mergeCell ref="MYK41:MYR41"/>
    <mergeCell ref="MVQ41:MVX41"/>
    <mergeCell ref="MVY41:MWF41"/>
    <mergeCell ref="MWG41:MWN41"/>
    <mergeCell ref="MWO41:MWV41"/>
    <mergeCell ref="MWW41:MXD41"/>
    <mergeCell ref="MUC41:MUJ41"/>
    <mergeCell ref="MUK41:MUR41"/>
    <mergeCell ref="MUS41:MUZ41"/>
    <mergeCell ref="MVA41:MVH41"/>
    <mergeCell ref="MVI41:MVP41"/>
    <mergeCell ref="NEW41:NFD41"/>
    <mergeCell ref="NFE41:NFL41"/>
    <mergeCell ref="NFM41:NFT41"/>
    <mergeCell ref="NFU41:NGB41"/>
    <mergeCell ref="NGC41:NGJ41"/>
    <mergeCell ref="NDI41:NDP41"/>
    <mergeCell ref="NDQ41:NDX41"/>
    <mergeCell ref="NDY41:NEF41"/>
    <mergeCell ref="NEG41:NEN41"/>
    <mergeCell ref="NEO41:NEV41"/>
    <mergeCell ref="NBU41:NCB41"/>
    <mergeCell ref="NCC41:NCJ41"/>
    <mergeCell ref="NCK41:NCR41"/>
    <mergeCell ref="NCS41:NCZ41"/>
    <mergeCell ref="NDA41:NDH41"/>
    <mergeCell ref="NAG41:NAN41"/>
    <mergeCell ref="NAO41:NAV41"/>
    <mergeCell ref="NAW41:NBD41"/>
    <mergeCell ref="NBE41:NBL41"/>
    <mergeCell ref="NBM41:NBT41"/>
    <mergeCell ref="NLA41:NLH41"/>
    <mergeCell ref="NLI41:NLP41"/>
    <mergeCell ref="NLQ41:NLX41"/>
    <mergeCell ref="NLY41:NMF41"/>
    <mergeCell ref="NMG41:NMN41"/>
    <mergeCell ref="NJM41:NJT41"/>
    <mergeCell ref="NJU41:NKB41"/>
    <mergeCell ref="NKC41:NKJ41"/>
    <mergeCell ref="NKK41:NKR41"/>
    <mergeCell ref="NKS41:NKZ41"/>
    <mergeCell ref="NHY41:NIF41"/>
    <mergeCell ref="NIG41:NIN41"/>
    <mergeCell ref="NIO41:NIV41"/>
    <mergeCell ref="NIW41:NJD41"/>
    <mergeCell ref="NJE41:NJL41"/>
    <mergeCell ref="NGK41:NGR41"/>
    <mergeCell ref="NGS41:NGZ41"/>
    <mergeCell ref="NHA41:NHH41"/>
    <mergeCell ref="NHI41:NHP41"/>
    <mergeCell ref="NHQ41:NHX41"/>
    <mergeCell ref="NRE41:NRL41"/>
    <mergeCell ref="NRM41:NRT41"/>
    <mergeCell ref="NRU41:NSB41"/>
    <mergeCell ref="NSC41:NSJ41"/>
    <mergeCell ref="NSK41:NSR41"/>
    <mergeCell ref="NPQ41:NPX41"/>
    <mergeCell ref="NPY41:NQF41"/>
    <mergeCell ref="NQG41:NQN41"/>
    <mergeCell ref="NQO41:NQV41"/>
    <mergeCell ref="NQW41:NRD41"/>
    <mergeCell ref="NOC41:NOJ41"/>
    <mergeCell ref="NOK41:NOR41"/>
    <mergeCell ref="NOS41:NOZ41"/>
    <mergeCell ref="NPA41:NPH41"/>
    <mergeCell ref="NPI41:NPP41"/>
    <mergeCell ref="NMO41:NMV41"/>
    <mergeCell ref="NMW41:NND41"/>
    <mergeCell ref="NNE41:NNL41"/>
    <mergeCell ref="NNM41:NNT41"/>
    <mergeCell ref="NNU41:NOB41"/>
    <mergeCell ref="NXI41:NXP41"/>
    <mergeCell ref="NXQ41:NXX41"/>
    <mergeCell ref="NXY41:NYF41"/>
    <mergeCell ref="NYG41:NYN41"/>
    <mergeCell ref="NYO41:NYV41"/>
    <mergeCell ref="NVU41:NWB41"/>
    <mergeCell ref="NWC41:NWJ41"/>
    <mergeCell ref="NWK41:NWR41"/>
    <mergeCell ref="NWS41:NWZ41"/>
    <mergeCell ref="NXA41:NXH41"/>
    <mergeCell ref="NUG41:NUN41"/>
    <mergeCell ref="NUO41:NUV41"/>
    <mergeCell ref="NUW41:NVD41"/>
    <mergeCell ref="NVE41:NVL41"/>
    <mergeCell ref="NVM41:NVT41"/>
    <mergeCell ref="NSS41:NSZ41"/>
    <mergeCell ref="NTA41:NTH41"/>
    <mergeCell ref="NTI41:NTP41"/>
    <mergeCell ref="NTQ41:NTX41"/>
    <mergeCell ref="NTY41:NUF41"/>
    <mergeCell ref="ODM41:ODT41"/>
    <mergeCell ref="ODU41:OEB41"/>
    <mergeCell ref="OEC41:OEJ41"/>
    <mergeCell ref="OEK41:OER41"/>
    <mergeCell ref="OES41:OEZ41"/>
    <mergeCell ref="OBY41:OCF41"/>
    <mergeCell ref="OCG41:OCN41"/>
    <mergeCell ref="OCO41:OCV41"/>
    <mergeCell ref="OCW41:ODD41"/>
    <mergeCell ref="ODE41:ODL41"/>
    <mergeCell ref="OAK41:OAR41"/>
    <mergeCell ref="OAS41:OAZ41"/>
    <mergeCell ref="OBA41:OBH41"/>
    <mergeCell ref="OBI41:OBP41"/>
    <mergeCell ref="OBQ41:OBX41"/>
    <mergeCell ref="NYW41:NZD41"/>
    <mergeCell ref="NZE41:NZL41"/>
    <mergeCell ref="NZM41:NZT41"/>
    <mergeCell ref="NZU41:OAB41"/>
    <mergeCell ref="OAC41:OAJ41"/>
    <mergeCell ref="OJQ41:OJX41"/>
    <mergeCell ref="OJY41:OKF41"/>
    <mergeCell ref="OKG41:OKN41"/>
    <mergeCell ref="OKO41:OKV41"/>
    <mergeCell ref="OKW41:OLD41"/>
    <mergeCell ref="OIC41:OIJ41"/>
    <mergeCell ref="OIK41:OIR41"/>
    <mergeCell ref="OIS41:OIZ41"/>
    <mergeCell ref="OJA41:OJH41"/>
    <mergeCell ref="OJI41:OJP41"/>
    <mergeCell ref="OGO41:OGV41"/>
    <mergeCell ref="OGW41:OHD41"/>
    <mergeCell ref="OHE41:OHL41"/>
    <mergeCell ref="OHM41:OHT41"/>
    <mergeCell ref="OHU41:OIB41"/>
    <mergeCell ref="OFA41:OFH41"/>
    <mergeCell ref="OFI41:OFP41"/>
    <mergeCell ref="OFQ41:OFX41"/>
    <mergeCell ref="OFY41:OGF41"/>
    <mergeCell ref="OGG41:OGN41"/>
    <mergeCell ref="OPU41:OQB41"/>
    <mergeCell ref="OQC41:OQJ41"/>
    <mergeCell ref="OQK41:OQR41"/>
    <mergeCell ref="OQS41:OQZ41"/>
    <mergeCell ref="ORA41:ORH41"/>
    <mergeCell ref="OOG41:OON41"/>
    <mergeCell ref="OOO41:OOV41"/>
    <mergeCell ref="OOW41:OPD41"/>
    <mergeCell ref="OPE41:OPL41"/>
    <mergeCell ref="OPM41:OPT41"/>
    <mergeCell ref="OMS41:OMZ41"/>
    <mergeCell ref="ONA41:ONH41"/>
    <mergeCell ref="ONI41:ONP41"/>
    <mergeCell ref="ONQ41:ONX41"/>
    <mergeCell ref="ONY41:OOF41"/>
    <mergeCell ref="OLE41:OLL41"/>
    <mergeCell ref="OLM41:OLT41"/>
    <mergeCell ref="OLU41:OMB41"/>
    <mergeCell ref="OMC41:OMJ41"/>
    <mergeCell ref="OMK41:OMR41"/>
    <mergeCell ref="OVY41:OWF41"/>
    <mergeCell ref="OWG41:OWN41"/>
    <mergeCell ref="OWO41:OWV41"/>
    <mergeCell ref="OWW41:OXD41"/>
    <mergeCell ref="OXE41:OXL41"/>
    <mergeCell ref="OUK41:OUR41"/>
    <mergeCell ref="OUS41:OUZ41"/>
    <mergeCell ref="OVA41:OVH41"/>
    <mergeCell ref="OVI41:OVP41"/>
    <mergeCell ref="OVQ41:OVX41"/>
    <mergeCell ref="OSW41:OTD41"/>
    <mergeCell ref="OTE41:OTL41"/>
    <mergeCell ref="OTM41:OTT41"/>
    <mergeCell ref="OTU41:OUB41"/>
    <mergeCell ref="OUC41:OUJ41"/>
    <mergeCell ref="ORI41:ORP41"/>
    <mergeCell ref="ORQ41:ORX41"/>
    <mergeCell ref="ORY41:OSF41"/>
    <mergeCell ref="OSG41:OSN41"/>
    <mergeCell ref="OSO41:OSV41"/>
    <mergeCell ref="PCC41:PCJ41"/>
    <mergeCell ref="PCK41:PCR41"/>
    <mergeCell ref="PCS41:PCZ41"/>
    <mergeCell ref="PDA41:PDH41"/>
    <mergeCell ref="PDI41:PDP41"/>
    <mergeCell ref="PAO41:PAV41"/>
    <mergeCell ref="PAW41:PBD41"/>
    <mergeCell ref="PBE41:PBL41"/>
    <mergeCell ref="PBM41:PBT41"/>
    <mergeCell ref="PBU41:PCB41"/>
    <mergeCell ref="OZA41:OZH41"/>
    <mergeCell ref="OZI41:OZP41"/>
    <mergeCell ref="OZQ41:OZX41"/>
    <mergeCell ref="OZY41:PAF41"/>
    <mergeCell ref="PAG41:PAN41"/>
    <mergeCell ref="OXM41:OXT41"/>
    <mergeCell ref="OXU41:OYB41"/>
    <mergeCell ref="OYC41:OYJ41"/>
    <mergeCell ref="OYK41:OYR41"/>
    <mergeCell ref="OYS41:OYZ41"/>
    <mergeCell ref="PIG41:PIN41"/>
    <mergeCell ref="PIO41:PIV41"/>
    <mergeCell ref="PIW41:PJD41"/>
    <mergeCell ref="PJE41:PJL41"/>
    <mergeCell ref="PJM41:PJT41"/>
    <mergeCell ref="PGS41:PGZ41"/>
    <mergeCell ref="PHA41:PHH41"/>
    <mergeCell ref="PHI41:PHP41"/>
    <mergeCell ref="PHQ41:PHX41"/>
    <mergeCell ref="PHY41:PIF41"/>
    <mergeCell ref="PFE41:PFL41"/>
    <mergeCell ref="PFM41:PFT41"/>
    <mergeCell ref="PFU41:PGB41"/>
    <mergeCell ref="PGC41:PGJ41"/>
    <mergeCell ref="PGK41:PGR41"/>
    <mergeCell ref="PDQ41:PDX41"/>
    <mergeCell ref="PDY41:PEF41"/>
    <mergeCell ref="PEG41:PEN41"/>
    <mergeCell ref="PEO41:PEV41"/>
    <mergeCell ref="PEW41:PFD41"/>
    <mergeCell ref="POK41:POR41"/>
    <mergeCell ref="POS41:POZ41"/>
    <mergeCell ref="PPA41:PPH41"/>
    <mergeCell ref="PPI41:PPP41"/>
    <mergeCell ref="PPQ41:PPX41"/>
    <mergeCell ref="PMW41:PND41"/>
    <mergeCell ref="PNE41:PNL41"/>
    <mergeCell ref="PNM41:PNT41"/>
    <mergeCell ref="PNU41:POB41"/>
    <mergeCell ref="POC41:POJ41"/>
    <mergeCell ref="PLI41:PLP41"/>
    <mergeCell ref="PLQ41:PLX41"/>
    <mergeCell ref="PLY41:PMF41"/>
    <mergeCell ref="PMG41:PMN41"/>
    <mergeCell ref="PMO41:PMV41"/>
    <mergeCell ref="PJU41:PKB41"/>
    <mergeCell ref="PKC41:PKJ41"/>
    <mergeCell ref="PKK41:PKR41"/>
    <mergeCell ref="PKS41:PKZ41"/>
    <mergeCell ref="PLA41:PLH41"/>
    <mergeCell ref="PUO41:PUV41"/>
    <mergeCell ref="PUW41:PVD41"/>
    <mergeCell ref="PVE41:PVL41"/>
    <mergeCell ref="PVM41:PVT41"/>
    <mergeCell ref="PVU41:PWB41"/>
    <mergeCell ref="PTA41:PTH41"/>
    <mergeCell ref="PTI41:PTP41"/>
    <mergeCell ref="PTQ41:PTX41"/>
    <mergeCell ref="PTY41:PUF41"/>
    <mergeCell ref="PUG41:PUN41"/>
    <mergeCell ref="PRM41:PRT41"/>
    <mergeCell ref="PRU41:PSB41"/>
    <mergeCell ref="PSC41:PSJ41"/>
    <mergeCell ref="PSK41:PSR41"/>
    <mergeCell ref="PSS41:PSZ41"/>
    <mergeCell ref="PPY41:PQF41"/>
    <mergeCell ref="PQG41:PQN41"/>
    <mergeCell ref="PQO41:PQV41"/>
    <mergeCell ref="PQW41:PRD41"/>
    <mergeCell ref="PRE41:PRL41"/>
    <mergeCell ref="QAS41:QAZ41"/>
    <mergeCell ref="QBA41:QBH41"/>
    <mergeCell ref="QBI41:QBP41"/>
    <mergeCell ref="QBQ41:QBX41"/>
    <mergeCell ref="QBY41:QCF41"/>
    <mergeCell ref="PZE41:PZL41"/>
    <mergeCell ref="PZM41:PZT41"/>
    <mergeCell ref="PZU41:QAB41"/>
    <mergeCell ref="QAC41:QAJ41"/>
    <mergeCell ref="QAK41:QAR41"/>
    <mergeCell ref="PXQ41:PXX41"/>
    <mergeCell ref="PXY41:PYF41"/>
    <mergeCell ref="PYG41:PYN41"/>
    <mergeCell ref="PYO41:PYV41"/>
    <mergeCell ref="PYW41:PZD41"/>
    <mergeCell ref="PWC41:PWJ41"/>
    <mergeCell ref="PWK41:PWR41"/>
    <mergeCell ref="PWS41:PWZ41"/>
    <mergeCell ref="PXA41:PXH41"/>
    <mergeCell ref="PXI41:PXP41"/>
    <mergeCell ref="QGW41:QHD41"/>
    <mergeCell ref="QHE41:QHL41"/>
    <mergeCell ref="QHM41:QHT41"/>
    <mergeCell ref="QHU41:QIB41"/>
    <mergeCell ref="QIC41:QIJ41"/>
    <mergeCell ref="QFI41:QFP41"/>
    <mergeCell ref="QFQ41:QFX41"/>
    <mergeCell ref="QFY41:QGF41"/>
    <mergeCell ref="QGG41:QGN41"/>
    <mergeCell ref="QGO41:QGV41"/>
    <mergeCell ref="QDU41:QEB41"/>
    <mergeCell ref="QEC41:QEJ41"/>
    <mergeCell ref="QEK41:QER41"/>
    <mergeCell ref="QES41:QEZ41"/>
    <mergeCell ref="QFA41:QFH41"/>
    <mergeCell ref="QCG41:QCN41"/>
    <mergeCell ref="QCO41:QCV41"/>
    <mergeCell ref="QCW41:QDD41"/>
    <mergeCell ref="QDE41:QDL41"/>
    <mergeCell ref="QDM41:QDT41"/>
    <mergeCell ref="QNA41:QNH41"/>
    <mergeCell ref="QNI41:QNP41"/>
    <mergeCell ref="QNQ41:QNX41"/>
    <mergeCell ref="QNY41:QOF41"/>
    <mergeCell ref="QOG41:QON41"/>
    <mergeCell ref="QLM41:QLT41"/>
    <mergeCell ref="QLU41:QMB41"/>
    <mergeCell ref="QMC41:QMJ41"/>
    <mergeCell ref="QMK41:QMR41"/>
    <mergeCell ref="QMS41:QMZ41"/>
    <mergeCell ref="QJY41:QKF41"/>
    <mergeCell ref="QKG41:QKN41"/>
    <mergeCell ref="QKO41:QKV41"/>
    <mergeCell ref="QKW41:QLD41"/>
    <mergeCell ref="QLE41:QLL41"/>
    <mergeCell ref="QIK41:QIR41"/>
    <mergeCell ref="QIS41:QIZ41"/>
    <mergeCell ref="QJA41:QJH41"/>
    <mergeCell ref="QJI41:QJP41"/>
    <mergeCell ref="QJQ41:QJX41"/>
    <mergeCell ref="QTE41:QTL41"/>
    <mergeCell ref="QTM41:QTT41"/>
    <mergeCell ref="QTU41:QUB41"/>
    <mergeCell ref="QUC41:QUJ41"/>
    <mergeCell ref="QUK41:QUR41"/>
    <mergeCell ref="QRQ41:QRX41"/>
    <mergeCell ref="QRY41:QSF41"/>
    <mergeCell ref="QSG41:QSN41"/>
    <mergeCell ref="QSO41:QSV41"/>
    <mergeCell ref="QSW41:QTD41"/>
    <mergeCell ref="QQC41:QQJ41"/>
    <mergeCell ref="QQK41:QQR41"/>
    <mergeCell ref="QQS41:QQZ41"/>
    <mergeCell ref="QRA41:QRH41"/>
    <mergeCell ref="QRI41:QRP41"/>
    <mergeCell ref="QOO41:QOV41"/>
    <mergeCell ref="QOW41:QPD41"/>
    <mergeCell ref="QPE41:QPL41"/>
    <mergeCell ref="QPM41:QPT41"/>
    <mergeCell ref="QPU41:QQB41"/>
    <mergeCell ref="QZI41:QZP41"/>
    <mergeCell ref="QZQ41:QZX41"/>
    <mergeCell ref="QZY41:RAF41"/>
    <mergeCell ref="RAG41:RAN41"/>
    <mergeCell ref="RAO41:RAV41"/>
    <mergeCell ref="QXU41:QYB41"/>
    <mergeCell ref="QYC41:QYJ41"/>
    <mergeCell ref="QYK41:QYR41"/>
    <mergeCell ref="QYS41:QYZ41"/>
    <mergeCell ref="QZA41:QZH41"/>
    <mergeCell ref="QWG41:QWN41"/>
    <mergeCell ref="QWO41:QWV41"/>
    <mergeCell ref="QWW41:QXD41"/>
    <mergeCell ref="QXE41:QXL41"/>
    <mergeCell ref="QXM41:QXT41"/>
    <mergeCell ref="QUS41:QUZ41"/>
    <mergeCell ref="QVA41:QVH41"/>
    <mergeCell ref="QVI41:QVP41"/>
    <mergeCell ref="QVQ41:QVX41"/>
    <mergeCell ref="QVY41:QWF41"/>
    <mergeCell ref="RFM41:RFT41"/>
    <mergeCell ref="RFU41:RGB41"/>
    <mergeCell ref="RGC41:RGJ41"/>
    <mergeCell ref="RGK41:RGR41"/>
    <mergeCell ref="RGS41:RGZ41"/>
    <mergeCell ref="RDY41:REF41"/>
    <mergeCell ref="REG41:REN41"/>
    <mergeCell ref="REO41:REV41"/>
    <mergeCell ref="REW41:RFD41"/>
    <mergeCell ref="RFE41:RFL41"/>
    <mergeCell ref="RCK41:RCR41"/>
    <mergeCell ref="RCS41:RCZ41"/>
    <mergeCell ref="RDA41:RDH41"/>
    <mergeCell ref="RDI41:RDP41"/>
    <mergeCell ref="RDQ41:RDX41"/>
    <mergeCell ref="RAW41:RBD41"/>
    <mergeCell ref="RBE41:RBL41"/>
    <mergeCell ref="RBM41:RBT41"/>
    <mergeCell ref="RBU41:RCB41"/>
    <mergeCell ref="RCC41:RCJ41"/>
    <mergeCell ref="RLQ41:RLX41"/>
    <mergeCell ref="RLY41:RMF41"/>
    <mergeCell ref="RMG41:RMN41"/>
    <mergeCell ref="RMO41:RMV41"/>
    <mergeCell ref="RMW41:RND41"/>
    <mergeCell ref="RKC41:RKJ41"/>
    <mergeCell ref="RKK41:RKR41"/>
    <mergeCell ref="RKS41:RKZ41"/>
    <mergeCell ref="RLA41:RLH41"/>
    <mergeCell ref="RLI41:RLP41"/>
    <mergeCell ref="RIO41:RIV41"/>
    <mergeCell ref="RIW41:RJD41"/>
    <mergeCell ref="RJE41:RJL41"/>
    <mergeCell ref="RJM41:RJT41"/>
    <mergeCell ref="RJU41:RKB41"/>
    <mergeCell ref="RHA41:RHH41"/>
    <mergeCell ref="RHI41:RHP41"/>
    <mergeCell ref="RHQ41:RHX41"/>
    <mergeCell ref="RHY41:RIF41"/>
    <mergeCell ref="RIG41:RIN41"/>
    <mergeCell ref="RRU41:RSB41"/>
    <mergeCell ref="RSC41:RSJ41"/>
    <mergeCell ref="RSK41:RSR41"/>
    <mergeCell ref="RSS41:RSZ41"/>
    <mergeCell ref="RTA41:RTH41"/>
    <mergeCell ref="RQG41:RQN41"/>
    <mergeCell ref="RQO41:RQV41"/>
    <mergeCell ref="RQW41:RRD41"/>
    <mergeCell ref="RRE41:RRL41"/>
    <mergeCell ref="RRM41:RRT41"/>
    <mergeCell ref="ROS41:ROZ41"/>
    <mergeCell ref="RPA41:RPH41"/>
    <mergeCell ref="RPI41:RPP41"/>
    <mergeCell ref="RPQ41:RPX41"/>
    <mergeCell ref="RPY41:RQF41"/>
    <mergeCell ref="RNE41:RNL41"/>
    <mergeCell ref="RNM41:RNT41"/>
    <mergeCell ref="RNU41:ROB41"/>
    <mergeCell ref="ROC41:ROJ41"/>
    <mergeCell ref="ROK41:ROR41"/>
    <mergeCell ref="RXY41:RYF41"/>
    <mergeCell ref="RYG41:RYN41"/>
    <mergeCell ref="RYO41:RYV41"/>
    <mergeCell ref="RYW41:RZD41"/>
    <mergeCell ref="RZE41:RZL41"/>
    <mergeCell ref="RWK41:RWR41"/>
    <mergeCell ref="RWS41:RWZ41"/>
    <mergeCell ref="RXA41:RXH41"/>
    <mergeCell ref="RXI41:RXP41"/>
    <mergeCell ref="RXQ41:RXX41"/>
    <mergeCell ref="RUW41:RVD41"/>
    <mergeCell ref="RVE41:RVL41"/>
    <mergeCell ref="RVM41:RVT41"/>
    <mergeCell ref="RVU41:RWB41"/>
    <mergeCell ref="RWC41:RWJ41"/>
    <mergeCell ref="RTI41:RTP41"/>
    <mergeCell ref="RTQ41:RTX41"/>
    <mergeCell ref="RTY41:RUF41"/>
    <mergeCell ref="RUG41:RUN41"/>
    <mergeCell ref="RUO41:RUV41"/>
    <mergeCell ref="SEC41:SEJ41"/>
    <mergeCell ref="SEK41:SER41"/>
    <mergeCell ref="SES41:SEZ41"/>
    <mergeCell ref="SFA41:SFH41"/>
    <mergeCell ref="SFI41:SFP41"/>
    <mergeCell ref="SCO41:SCV41"/>
    <mergeCell ref="SCW41:SDD41"/>
    <mergeCell ref="SDE41:SDL41"/>
    <mergeCell ref="SDM41:SDT41"/>
    <mergeCell ref="SDU41:SEB41"/>
    <mergeCell ref="SBA41:SBH41"/>
    <mergeCell ref="SBI41:SBP41"/>
    <mergeCell ref="SBQ41:SBX41"/>
    <mergeCell ref="SBY41:SCF41"/>
    <mergeCell ref="SCG41:SCN41"/>
    <mergeCell ref="RZM41:RZT41"/>
    <mergeCell ref="RZU41:SAB41"/>
    <mergeCell ref="SAC41:SAJ41"/>
    <mergeCell ref="SAK41:SAR41"/>
    <mergeCell ref="SAS41:SAZ41"/>
    <mergeCell ref="SKG41:SKN41"/>
    <mergeCell ref="SKO41:SKV41"/>
    <mergeCell ref="SKW41:SLD41"/>
    <mergeCell ref="SLE41:SLL41"/>
    <mergeCell ref="SLM41:SLT41"/>
    <mergeCell ref="SIS41:SIZ41"/>
    <mergeCell ref="SJA41:SJH41"/>
    <mergeCell ref="SJI41:SJP41"/>
    <mergeCell ref="SJQ41:SJX41"/>
    <mergeCell ref="SJY41:SKF41"/>
    <mergeCell ref="SHE41:SHL41"/>
    <mergeCell ref="SHM41:SHT41"/>
    <mergeCell ref="SHU41:SIB41"/>
    <mergeCell ref="SIC41:SIJ41"/>
    <mergeCell ref="SIK41:SIR41"/>
    <mergeCell ref="SFQ41:SFX41"/>
    <mergeCell ref="SFY41:SGF41"/>
    <mergeCell ref="SGG41:SGN41"/>
    <mergeCell ref="SGO41:SGV41"/>
    <mergeCell ref="SGW41:SHD41"/>
    <mergeCell ref="SQK41:SQR41"/>
    <mergeCell ref="SQS41:SQZ41"/>
    <mergeCell ref="SRA41:SRH41"/>
    <mergeCell ref="SRI41:SRP41"/>
    <mergeCell ref="SRQ41:SRX41"/>
    <mergeCell ref="SOW41:SPD41"/>
    <mergeCell ref="SPE41:SPL41"/>
    <mergeCell ref="SPM41:SPT41"/>
    <mergeCell ref="SPU41:SQB41"/>
    <mergeCell ref="SQC41:SQJ41"/>
    <mergeCell ref="SNI41:SNP41"/>
    <mergeCell ref="SNQ41:SNX41"/>
    <mergeCell ref="SNY41:SOF41"/>
    <mergeCell ref="SOG41:SON41"/>
    <mergeCell ref="SOO41:SOV41"/>
    <mergeCell ref="SLU41:SMB41"/>
    <mergeCell ref="SMC41:SMJ41"/>
    <mergeCell ref="SMK41:SMR41"/>
    <mergeCell ref="SMS41:SMZ41"/>
    <mergeCell ref="SNA41:SNH41"/>
    <mergeCell ref="SWO41:SWV41"/>
    <mergeCell ref="SWW41:SXD41"/>
    <mergeCell ref="SXE41:SXL41"/>
    <mergeCell ref="SXM41:SXT41"/>
    <mergeCell ref="SXU41:SYB41"/>
    <mergeCell ref="SVA41:SVH41"/>
    <mergeCell ref="SVI41:SVP41"/>
    <mergeCell ref="SVQ41:SVX41"/>
    <mergeCell ref="SVY41:SWF41"/>
    <mergeCell ref="SWG41:SWN41"/>
    <mergeCell ref="STM41:STT41"/>
    <mergeCell ref="STU41:SUB41"/>
    <mergeCell ref="SUC41:SUJ41"/>
    <mergeCell ref="SUK41:SUR41"/>
    <mergeCell ref="SUS41:SUZ41"/>
    <mergeCell ref="SRY41:SSF41"/>
    <mergeCell ref="SSG41:SSN41"/>
    <mergeCell ref="SSO41:SSV41"/>
    <mergeCell ref="SSW41:STD41"/>
    <mergeCell ref="STE41:STL41"/>
    <mergeCell ref="TCS41:TCZ41"/>
    <mergeCell ref="TDA41:TDH41"/>
    <mergeCell ref="TDI41:TDP41"/>
    <mergeCell ref="TDQ41:TDX41"/>
    <mergeCell ref="TDY41:TEF41"/>
    <mergeCell ref="TBE41:TBL41"/>
    <mergeCell ref="TBM41:TBT41"/>
    <mergeCell ref="TBU41:TCB41"/>
    <mergeCell ref="TCC41:TCJ41"/>
    <mergeCell ref="TCK41:TCR41"/>
    <mergeCell ref="SZQ41:SZX41"/>
    <mergeCell ref="SZY41:TAF41"/>
    <mergeCell ref="TAG41:TAN41"/>
    <mergeCell ref="TAO41:TAV41"/>
    <mergeCell ref="TAW41:TBD41"/>
    <mergeCell ref="SYC41:SYJ41"/>
    <mergeCell ref="SYK41:SYR41"/>
    <mergeCell ref="SYS41:SYZ41"/>
    <mergeCell ref="SZA41:SZH41"/>
    <mergeCell ref="SZI41:SZP41"/>
    <mergeCell ref="TIW41:TJD41"/>
    <mergeCell ref="TJE41:TJL41"/>
    <mergeCell ref="TJM41:TJT41"/>
    <mergeCell ref="TJU41:TKB41"/>
    <mergeCell ref="TKC41:TKJ41"/>
    <mergeCell ref="THI41:THP41"/>
    <mergeCell ref="THQ41:THX41"/>
    <mergeCell ref="THY41:TIF41"/>
    <mergeCell ref="TIG41:TIN41"/>
    <mergeCell ref="TIO41:TIV41"/>
    <mergeCell ref="TFU41:TGB41"/>
    <mergeCell ref="TGC41:TGJ41"/>
    <mergeCell ref="TGK41:TGR41"/>
    <mergeCell ref="TGS41:TGZ41"/>
    <mergeCell ref="THA41:THH41"/>
    <mergeCell ref="TEG41:TEN41"/>
    <mergeCell ref="TEO41:TEV41"/>
    <mergeCell ref="TEW41:TFD41"/>
    <mergeCell ref="TFE41:TFL41"/>
    <mergeCell ref="TFM41:TFT41"/>
    <mergeCell ref="TPA41:TPH41"/>
    <mergeCell ref="TPI41:TPP41"/>
    <mergeCell ref="TPQ41:TPX41"/>
    <mergeCell ref="TPY41:TQF41"/>
    <mergeCell ref="TQG41:TQN41"/>
    <mergeCell ref="TNM41:TNT41"/>
    <mergeCell ref="TNU41:TOB41"/>
    <mergeCell ref="TOC41:TOJ41"/>
    <mergeCell ref="TOK41:TOR41"/>
    <mergeCell ref="TOS41:TOZ41"/>
    <mergeCell ref="TLY41:TMF41"/>
    <mergeCell ref="TMG41:TMN41"/>
    <mergeCell ref="TMO41:TMV41"/>
    <mergeCell ref="TMW41:TND41"/>
    <mergeCell ref="TNE41:TNL41"/>
    <mergeCell ref="TKK41:TKR41"/>
    <mergeCell ref="TKS41:TKZ41"/>
    <mergeCell ref="TLA41:TLH41"/>
    <mergeCell ref="TLI41:TLP41"/>
    <mergeCell ref="TLQ41:TLX41"/>
    <mergeCell ref="TVE41:TVL41"/>
    <mergeCell ref="TVM41:TVT41"/>
    <mergeCell ref="TVU41:TWB41"/>
    <mergeCell ref="TWC41:TWJ41"/>
    <mergeCell ref="TWK41:TWR41"/>
    <mergeCell ref="TTQ41:TTX41"/>
    <mergeCell ref="TTY41:TUF41"/>
    <mergeCell ref="TUG41:TUN41"/>
    <mergeCell ref="TUO41:TUV41"/>
    <mergeCell ref="TUW41:TVD41"/>
    <mergeCell ref="TSC41:TSJ41"/>
    <mergeCell ref="TSK41:TSR41"/>
    <mergeCell ref="TSS41:TSZ41"/>
    <mergeCell ref="TTA41:TTH41"/>
    <mergeCell ref="TTI41:TTP41"/>
    <mergeCell ref="TQO41:TQV41"/>
    <mergeCell ref="TQW41:TRD41"/>
    <mergeCell ref="TRE41:TRL41"/>
    <mergeCell ref="TRM41:TRT41"/>
    <mergeCell ref="TRU41:TSB41"/>
    <mergeCell ref="UBI41:UBP41"/>
    <mergeCell ref="UBQ41:UBX41"/>
    <mergeCell ref="UBY41:UCF41"/>
    <mergeCell ref="UCG41:UCN41"/>
    <mergeCell ref="UCO41:UCV41"/>
    <mergeCell ref="TZU41:UAB41"/>
    <mergeCell ref="UAC41:UAJ41"/>
    <mergeCell ref="UAK41:UAR41"/>
    <mergeCell ref="UAS41:UAZ41"/>
    <mergeCell ref="UBA41:UBH41"/>
    <mergeCell ref="TYG41:TYN41"/>
    <mergeCell ref="TYO41:TYV41"/>
    <mergeCell ref="TYW41:TZD41"/>
    <mergeCell ref="TZE41:TZL41"/>
    <mergeCell ref="TZM41:TZT41"/>
    <mergeCell ref="TWS41:TWZ41"/>
    <mergeCell ref="TXA41:TXH41"/>
    <mergeCell ref="TXI41:TXP41"/>
    <mergeCell ref="TXQ41:TXX41"/>
    <mergeCell ref="TXY41:TYF41"/>
    <mergeCell ref="UHM41:UHT41"/>
    <mergeCell ref="UHU41:UIB41"/>
    <mergeCell ref="UIC41:UIJ41"/>
    <mergeCell ref="UIK41:UIR41"/>
    <mergeCell ref="UIS41:UIZ41"/>
    <mergeCell ref="UFY41:UGF41"/>
    <mergeCell ref="UGG41:UGN41"/>
    <mergeCell ref="UGO41:UGV41"/>
    <mergeCell ref="UGW41:UHD41"/>
    <mergeCell ref="UHE41:UHL41"/>
    <mergeCell ref="UEK41:UER41"/>
    <mergeCell ref="UES41:UEZ41"/>
    <mergeCell ref="UFA41:UFH41"/>
    <mergeCell ref="UFI41:UFP41"/>
    <mergeCell ref="UFQ41:UFX41"/>
    <mergeCell ref="UCW41:UDD41"/>
    <mergeCell ref="UDE41:UDL41"/>
    <mergeCell ref="UDM41:UDT41"/>
    <mergeCell ref="UDU41:UEB41"/>
    <mergeCell ref="UEC41:UEJ41"/>
    <mergeCell ref="UNQ41:UNX41"/>
    <mergeCell ref="UNY41:UOF41"/>
    <mergeCell ref="UOG41:UON41"/>
    <mergeCell ref="UOO41:UOV41"/>
    <mergeCell ref="UOW41:UPD41"/>
    <mergeCell ref="UMC41:UMJ41"/>
    <mergeCell ref="UMK41:UMR41"/>
    <mergeCell ref="UMS41:UMZ41"/>
    <mergeCell ref="UNA41:UNH41"/>
    <mergeCell ref="UNI41:UNP41"/>
    <mergeCell ref="UKO41:UKV41"/>
    <mergeCell ref="UKW41:ULD41"/>
    <mergeCell ref="ULE41:ULL41"/>
    <mergeCell ref="ULM41:ULT41"/>
    <mergeCell ref="ULU41:UMB41"/>
    <mergeCell ref="UJA41:UJH41"/>
    <mergeCell ref="UJI41:UJP41"/>
    <mergeCell ref="UJQ41:UJX41"/>
    <mergeCell ref="UJY41:UKF41"/>
    <mergeCell ref="UKG41:UKN41"/>
    <mergeCell ref="UTU41:UUB41"/>
    <mergeCell ref="UUC41:UUJ41"/>
    <mergeCell ref="UUK41:UUR41"/>
    <mergeCell ref="UUS41:UUZ41"/>
    <mergeCell ref="UVA41:UVH41"/>
    <mergeCell ref="USG41:USN41"/>
    <mergeCell ref="USO41:USV41"/>
    <mergeCell ref="USW41:UTD41"/>
    <mergeCell ref="UTE41:UTL41"/>
    <mergeCell ref="UTM41:UTT41"/>
    <mergeCell ref="UQS41:UQZ41"/>
    <mergeCell ref="URA41:URH41"/>
    <mergeCell ref="URI41:URP41"/>
    <mergeCell ref="URQ41:URX41"/>
    <mergeCell ref="URY41:USF41"/>
    <mergeCell ref="UPE41:UPL41"/>
    <mergeCell ref="UPM41:UPT41"/>
    <mergeCell ref="UPU41:UQB41"/>
    <mergeCell ref="UQC41:UQJ41"/>
    <mergeCell ref="UQK41:UQR41"/>
    <mergeCell ref="UZY41:VAF41"/>
    <mergeCell ref="VAG41:VAN41"/>
    <mergeCell ref="VAO41:VAV41"/>
    <mergeCell ref="VAW41:VBD41"/>
    <mergeCell ref="VBE41:VBL41"/>
    <mergeCell ref="UYK41:UYR41"/>
    <mergeCell ref="UYS41:UYZ41"/>
    <mergeCell ref="UZA41:UZH41"/>
    <mergeCell ref="UZI41:UZP41"/>
    <mergeCell ref="UZQ41:UZX41"/>
    <mergeCell ref="UWW41:UXD41"/>
    <mergeCell ref="UXE41:UXL41"/>
    <mergeCell ref="UXM41:UXT41"/>
    <mergeCell ref="UXU41:UYB41"/>
    <mergeCell ref="UYC41:UYJ41"/>
    <mergeCell ref="UVI41:UVP41"/>
    <mergeCell ref="UVQ41:UVX41"/>
    <mergeCell ref="UVY41:UWF41"/>
    <mergeCell ref="UWG41:UWN41"/>
    <mergeCell ref="UWO41:UWV41"/>
    <mergeCell ref="VGC41:VGJ41"/>
    <mergeCell ref="VGK41:VGR41"/>
    <mergeCell ref="VGS41:VGZ41"/>
    <mergeCell ref="VHA41:VHH41"/>
    <mergeCell ref="VHI41:VHP41"/>
    <mergeCell ref="VEO41:VEV41"/>
    <mergeCell ref="VEW41:VFD41"/>
    <mergeCell ref="VFE41:VFL41"/>
    <mergeCell ref="VFM41:VFT41"/>
    <mergeCell ref="VFU41:VGB41"/>
    <mergeCell ref="VDA41:VDH41"/>
    <mergeCell ref="VDI41:VDP41"/>
    <mergeCell ref="VDQ41:VDX41"/>
    <mergeCell ref="VDY41:VEF41"/>
    <mergeCell ref="VEG41:VEN41"/>
    <mergeCell ref="VBM41:VBT41"/>
    <mergeCell ref="VBU41:VCB41"/>
    <mergeCell ref="VCC41:VCJ41"/>
    <mergeCell ref="VCK41:VCR41"/>
    <mergeCell ref="VCS41:VCZ41"/>
    <mergeCell ref="VMG41:VMN41"/>
    <mergeCell ref="VMO41:VMV41"/>
    <mergeCell ref="VMW41:VND41"/>
    <mergeCell ref="VNE41:VNL41"/>
    <mergeCell ref="VNM41:VNT41"/>
    <mergeCell ref="VKS41:VKZ41"/>
    <mergeCell ref="VLA41:VLH41"/>
    <mergeCell ref="VLI41:VLP41"/>
    <mergeCell ref="VLQ41:VLX41"/>
    <mergeCell ref="VLY41:VMF41"/>
    <mergeCell ref="VJE41:VJL41"/>
    <mergeCell ref="VJM41:VJT41"/>
    <mergeCell ref="VJU41:VKB41"/>
    <mergeCell ref="VKC41:VKJ41"/>
    <mergeCell ref="VKK41:VKR41"/>
    <mergeCell ref="VHQ41:VHX41"/>
    <mergeCell ref="VHY41:VIF41"/>
    <mergeCell ref="VIG41:VIN41"/>
    <mergeCell ref="VIO41:VIV41"/>
    <mergeCell ref="VIW41:VJD41"/>
    <mergeCell ref="VSK41:VSR41"/>
    <mergeCell ref="VSS41:VSZ41"/>
    <mergeCell ref="VTA41:VTH41"/>
    <mergeCell ref="VTI41:VTP41"/>
    <mergeCell ref="VTQ41:VTX41"/>
    <mergeCell ref="VQW41:VRD41"/>
    <mergeCell ref="VRE41:VRL41"/>
    <mergeCell ref="VRM41:VRT41"/>
    <mergeCell ref="VRU41:VSB41"/>
    <mergeCell ref="VSC41:VSJ41"/>
    <mergeCell ref="VPI41:VPP41"/>
    <mergeCell ref="VPQ41:VPX41"/>
    <mergeCell ref="VPY41:VQF41"/>
    <mergeCell ref="VQG41:VQN41"/>
    <mergeCell ref="VQO41:VQV41"/>
    <mergeCell ref="VNU41:VOB41"/>
    <mergeCell ref="VOC41:VOJ41"/>
    <mergeCell ref="VOK41:VOR41"/>
    <mergeCell ref="VOS41:VOZ41"/>
    <mergeCell ref="VPA41:VPH41"/>
    <mergeCell ref="VYO41:VYV41"/>
    <mergeCell ref="VYW41:VZD41"/>
    <mergeCell ref="VZE41:VZL41"/>
    <mergeCell ref="VZM41:VZT41"/>
    <mergeCell ref="VZU41:WAB41"/>
    <mergeCell ref="VXA41:VXH41"/>
    <mergeCell ref="VXI41:VXP41"/>
    <mergeCell ref="VXQ41:VXX41"/>
    <mergeCell ref="VXY41:VYF41"/>
    <mergeCell ref="VYG41:VYN41"/>
    <mergeCell ref="VVM41:VVT41"/>
    <mergeCell ref="VVU41:VWB41"/>
    <mergeCell ref="VWC41:VWJ41"/>
    <mergeCell ref="VWK41:VWR41"/>
    <mergeCell ref="VWS41:VWZ41"/>
    <mergeCell ref="VTY41:VUF41"/>
    <mergeCell ref="VUG41:VUN41"/>
    <mergeCell ref="VUO41:VUV41"/>
    <mergeCell ref="VUW41:VVD41"/>
    <mergeCell ref="VVE41:VVL41"/>
    <mergeCell ref="WES41:WEZ41"/>
    <mergeCell ref="WFA41:WFH41"/>
    <mergeCell ref="WFI41:WFP41"/>
    <mergeCell ref="WFQ41:WFX41"/>
    <mergeCell ref="WFY41:WGF41"/>
    <mergeCell ref="WDE41:WDL41"/>
    <mergeCell ref="WDM41:WDT41"/>
    <mergeCell ref="WDU41:WEB41"/>
    <mergeCell ref="WEC41:WEJ41"/>
    <mergeCell ref="WEK41:WER41"/>
    <mergeCell ref="WBQ41:WBX41"/>
    <mergeCell ref="WBY41:WCF41"/>
    <mergeCell ref="WCG41:WCN41"/>
    <mergeCell ref="WCO41:WCV41"/>
    <mergeCell ref="WCW41:WDD41"/>
    <mergeCell ref="WAC41:WAJ41"/>
    <mergeCell ref="WAK41:WAR41"/>
    <mergeCell ref="WAS41:WAZ41"/>
    <mergeCell ref="WBA41:WBH41"/>
    <mergeCell ref="WBI41:WBP41"/>
    <mergeCell ref="WKW41:WLD41"/>
    <mergeCell ref="WLE41:WLL41"/>
    <mergeCell ref="WLM41:WLT41"/>
    <mergeCell ref="WLU41:WMB41"/>
    <mergeCell ref="WMC41:WMJ41"/>
    <mergeCell ref="WJI41:WJP41"/>
    <mergeCell ref="WJQ41:WJX41"/>
    <mergeCell ref="WJY41:WKF41"/>
    <mergeCell ref="WKG41:WKN41"/>
    <mergeCell ref="WKO41:WKV41"/>
    <mergeCell ref="WHU41:WIB41"/>
    <mergeCell ref="WIC41:WIJ41"/>
    <mergeCell ref="WIK41:WIR41"/>
    <mergeCell ref="WIS41:WIZ41"/>
    <mergeCell ref="WJA41:WJH41"/>
    <mergeCell ref="WGG41:WGN41"/>
    <mergeCell ref="WGO41:WGV41"/>
    <mergeCell ref="WGW41:WHD41"/>
    <mergeCell ref="WHE41:WHL41"/>
    <mergeCell ref="WHM41:WHT41"/>
    <mergeCell ref="WRA41:WRH41"/>
    <mergeCell ref="WRI41:WRP41"/>
    <mergeCell ref="WRQ41:WRX41"/>
    <mergeCell ref="WRY41:WSF41"/>
    <mergeCell ref="WSG41:WSN41"/>
    <mergeCell ref="WPM41:WPT41"/>
    <mergeCell ref="WPU41:WQB41"/>
    <mergeCell ref="WQC41:WQJ41"/>
    <mergeCell ref="WQK41:WQR41"/>
    <mergeCell ref="WQS41:WQZ41"/>
    <mergeCell ref="WNY41:WOF41"/>
    <mergeCell ref="WOG41:WON41"/>
    <mergeCell ref="WOO41:WOV41"/>
    <mergeCell ref="WOW41:WPD41"/>
    <mergeCell ref="WPE41:WPL41"/>
    <mergeCell ref="WMK41:WMR41"/>
    <mergeCell ref="WMS41:WMZ41"/>
    <mergeCell ref="WNA41:WNH41"/>
    <mergeCell ref="WNI41:WNP41"/>
    <mergeCell ref="WNQ41:WNX41"/>
    <mergeCell ref="WXE41:WXL41"/>
    <mergeCell ref="WXM41:WXT41"/>
    <mergeCell ref="WXU41:WYB41"/>
    <mergeCell ref="WYC41:WYJ41"/>
    <mergeCell ref="WYK41:WYR41"/>
    <mergeCell ref="WVQ41:WVX41"/>
    <mergeCell ref="WVY41:WWF41"/>
    <mergeCell ref="WWG41:WWN41"/>
    <mergeCell ref="WWO41:WWV41"/>
    <mergeCell ref="WWW41:WXD41"/>
    <mergeCell ref="WUC41:WUJ41"/>
    <mergeCell ref="WUK41:WUR41"/>
    <mergeCell ref="WUS41:WUZ41"/>
    <mergeCell ref="WVA41:WVH41"/>
    <mergeCell ref="WVI41:WVP41"/>
    <mergeCell ref="WSO41:WSV41"/>
    <mergeCell ref="WSW41:WTD41"/>
    <mergeCell ref="WTE41:WTL41"/>
    <mergeCell ref="WTM41:WTT41"/>
    <mergeCell ref="WTU41:WUB41"/>
    <mergeCell ref="XEW41:XFD41"/>
    <mergeCell ref="XDI41:XDP41"/>
    <mergeCell ref="XDQ41:XDX41"/>
    <mergeCell ref="XDY41:XEF41"/>
    <mergeCell ref="XEG41:XEN41"/>
    <mergeCell ref="XEO41:XEV41"/>
    <mergeCell ref="XBU41:XCB41"/>
    <mergeCell ref="XCC41:XCJ41"/>
    <mergeCell ref="XCK41:XCR41"/>
    <mergeCell ref="XCS41:XCZ41"/>
    <mergeCell ref="XDA41:XDH41"/>
    <mergeCell ref="XAG41:XAN41"/>
    <mergeCell ref="XAO41:XAV41"/>
    <mergeCell ref="XAW41:XBD41"/>
    <mergeCell ref="XBE41:XBL41"/>
    <mergeCell ref="XBM41:XBT41"/>
    <mergeCell ref="WYS41:WYZ41"/>
    <mergeCell ref="WZA41:WZH41"/>
    <mergeCell ref="WZI41:WZP41"/>
    <mergeCell ref="WZQ41:WZX41"/>
    <mergeCell ref="WZY41:XAF41"/>
  </mergeCells>
  <pageMargins left="0.31496062992125984" right="0.27559055118110237" top="0.51181102362204722" bottom="0.51181102362204722" header="0.51181102362204722" footer="0.51181102362204722"/>
  <pageSetup paperSize="9" scale="77"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U42"/>
  <sheetViews>
    <sheetView zoomScale="85" zoomScaleNormal="85" workbookViewId="0">
      <selection activeCell="A2" sqref="A2"/>
    </sheetView>
  </sheetViews>
  <sheetFormatPr baseColWidth="10" defaultColWidth="9.1640625" defaultRowHeight="12"/>
  <cols>
    <col min="1" max="1" width="38" style="167" customWidth="1"/>
    <col min="2" max="2" width="10.6640625" style="167" customWidth="1"/>
    <col min="3" max="12" width="9.33203125" style="167" bestFit="1" customWidth="1"/>
    <col min="13" max="13" width="10.1640625" style="167" customWidth="1"/>
    <col min="14" max="14" width="10.5" style="167" customWidth="1"/>
    <col min="15" max="26" width="9.33203125" style="167" bestFit="1" customWidth="1"/>
    <col min="27" max="28" width="10" style="167" bestFit="1" customWidth="1"/>
    <col min="29" max="40" width="9.33203125" style="167" bestFit="1" customWidth="1"/>
    <col min="41" max="42" width="10" style="167" bestFit="1" customWidth="1"/>
    <col min="43" max="44" width="9.33203125" style="167" bestFit="1" customWidth="1"/>
    <col min="45" max="45" width="9.6640625" style="167" bestFit="1" customWidth="1"/>
    <col min="46" max="47" width="9.33203125" style="167" bestFit="1" customWidth="1"/>
    <col min="48" max="16384" width="9.1640625" style="167"/>
  </cols>
  <sheetData>
    <row r="1" spans="1:47" ht="13">
      <c r="C1" s="386"/>
      <c r="D1" s="396" t="s">
        <v>268</v>
      </c>
    </row>
    <row r="2" spans="1:47" ht="13">
      <c r="A2" s="342" t="s">
        <v>393</v>
      </c>
    </row>
    <row r="4" spans="1:47">
      <c r="A4" s="167">
        <v>1</v>
      </c>
      <c r="B4" s="167">
        <f t="shared" ref="B4:AT4" si="0">A4+1</f>
        <v>2</v>
      </c>
      <c r="C4" s="167">
        <f t="shared" si="0"/>
        <v>3</v>
      </c>
      <c r="D4" s="167">
        <f t="shared" si="0"/>
        <v>4</v>
      </c>
      <c r="E4" s="167">
        <f t="shared" si="0"/>
        <v>5</v>
      </c>
      <c r="F4" s="167">
        <f t="shared" si="0"/>
        <v>6</v>
      </c>
      <c r="G4" s="167">
        <f t="shared" si="0"/>
        <v>7</v>
      </c>
      <c r="H4" s="167">
        <f t="shared" si="0"/>
        <v>8</v>
      </c>
      <c r="I4" s="167">
        <f t="shared" si="0"/>
        <v>9</v>
      </c>
      <c r="J4" s="167">
        <f t="shared" si="0"/>
        <v>10</v>
      </c>
      <c r="K4" s="167">
        <f t="shared" si="0"/>
        <v>11</v>
      </c>
      <c r="L4" s="167">
        <f t="shared" si="0"/>
        <v>12</v>
      </c>
      <c r="M4" s="167">
        <f t="shared" si="0"/>
        <v>13</v>
      </c>
      <c r="N4" s="167">
        <f t="shared" si="0"/>
        <v>14</v>
      </c>
      <c r="O4" s="167">
        <f t="shared" si="0"/>
        <v>15</v>
      </c>
      <c r="P4" s="167">
        <f t="shared" si="0"/>
        <v>16</v>
      </c>
      <c r="Q4" s="167">
        <f t="shared" si="0"/>
        <v>17</v>
      </c>
      <c r="R4" s="167">
        <f t="shared" si="0"/>
        <v>18</v>
      </c>
      <c r="S4" s="167">
        <f t="shared" si="0"/>
        <v>19</v>
      </c>
      <c r="T4" s="167">
        <f t="shared" si="0"/>
        <v>20</v>
      </c>
      <c r="U4" s="167">
        <f t="shared" si="0"/>
        <v>21</v>
      </c>
      <c r="V4" s="167">
        <f t="shared" si="0"/>
        <v>22</v>
      </c>
      <c r="W4" s="167">
        <f t="shared" si="0"/>
        <v>23</v>
      </c>
      <c r="X4" s="167">
        <f t="shared" si="0"/>
        <v>24</v>
      </c>
      <c r="Y4" s="167">
        <f t="shared" si="0"/>
        <v>25</v>
      </c>
      <c r="Z4" s="167">
        <f t="shared" si="0"/>
        <v>26</v>
      </c>
      <c r="AA4" s="167">
        <f t="shared" si="0"/>
        <v>27</v>
      </c>
      <c r="AB4" s="167">
        <f t="shared" si="0"/>
        <v>28</v>
      </c>
      <c r="AC4" s="167">
        <f t="shared" si="0"/>
        <v>29</v>
      </c>
      <c r="AD4" s="167">
        <f t="shared" si="0"/>
        <v>30</v>
      </c>
      <c r="AE4" s="167">
        <f t="shared" si="0"/>
        <v>31</v>
      </c>
      <c r="AF4" s="167">
        <f t="shared" si="0"/>
        <v>32</v>
      </c>
      <c r="AG4" s="167">
        <f t="shared" si="0"/>
        <v>33</v>
      </c>
      <c r="AH4" s="167">
        <f t="shared" si="0"/>
        <v>34</v>
      </c>
      <c r="AI4" s="167">
        <f t="shared" si="0"/>
        <v>35</v>
      </c>
      <c r="AJ4" s="167">
        <f t="shared" si="0"/>
        <v>36</v>
      </c>
      <c r="AK4" s="167">
        <f t="shared" si="0"/>
        <v>37</v>
      </c>
      <c r="AL4" s="167">
        <f t="shared" si="0"/>
        <v>38</v>
      </c>
      <c r="AM4" s="167">
        <f t="shared" si="0"/>
        <v>39</v>
      </c>
      <c r="AN4" s="167">
        <f t="shared" si="0"/>
        <v>40</v>
      </c>
      <c r="AO4" s="167">
        <f t="shared" si="0"/>
        <v>41</v>
      </c>
      <c r="AP4" s="167">
        <f t="shared" si="0"/>
        <v>42</v>
      </c>
      <c r="AQ4" s="167">
        <f t="shared" si="0"/>
        <v>43</v>
      </c>
      <c r="AR4" s="167">
        <f t="shared" si="0"/>
        <v>44</v>
      </c>
      <c r="AS4" s="167">
        <f t="shared" si="0"/>
        <v>45</v>
      </c>
      <c r="AT4" s="167">
        <f t="shared" si="0"/>
        <v>46</v>
      </c>
      <c r="AU4" s="167">
        <v>47</v>
      </c>
    </row>
    <row r="5" spans="1:47">
      <c r="A5" s="167" t="s">
        <v>149</v>
      </c>
    </row>
    <row r="6" spans="1:47">
      <c r="A6" s="169">
        <v>0</v>
      </c>
      <c r="B6" s="169">
        <f t="shared" ref="B6:P6" si="1">A6+1</f>
        <v>1</v>
      </c>
      <c r="C6" s="169">
        <f t="shared" si="1"/>
        <v>2</v>
      </c>
      <c r="D6" s="169">
        <f t="shared" si="1"/>
        <v>3</v>
      </c>
      <c r="E6" s="169">
        <f t="shared" si="1"/>
        <v>4</v>
      </c>
      <c r="F6" s="169">
        <f t="shared" si="1"/>
        <v>5</v>
      </c>
      <c r="G6" s="169">
        <f t="shared" si="1"/>
        <v>6</v>
      </c>
      <c r="H6" s="169">
        <f t="shared" si="1"/>
        <v>7</v>
      </c>
      <c r="I6" s="169">
        <f t="shared" si="1"/>
        <v>8</v>
      </c>
      <c r="J6" s="169">
        <f t="shared" si="1"/>
        <v>9</v>
      </c>
      <c r="K6" s="169">
        <f t="shared" si="1"/>
        <v>10</v>
      </c>
      <c r="L6" s="169">
        <f t="shared" si="1"/>
        <v>11</v>
      </c>
      <c r="M6" s="169">
        <f t="shared" si="1"/>
        <v>12</v>
      </c>
      <c r="N6" s="169">
        <f t="shared" si="1"/>
        <v>13</v>
      </c>
      <c r="O6" s="169">
        <f t="shared" si="1"/>
        <v>14</v>
      </c>
      <c r="P6" s="169">
        <f t="shared" si="1"/>
        <v>15</v>
      </c>
    </row>
    <row r="7" spans="1:47">
      <c r="B7" s="204"/>
      <c r="C7" s="204"/>
      <c r="D7" s="204"/>
      <c r="E7" s="204"/>
      <c r="F7" s="204"/>
      <c r="G7" s="204"/>
      <c r="H7" s="204"/>
      <c r="I7" s="204"/>
      <c r="J7" s="204"/>
      <c r="K7" s="204"/>
      <c r="L7" s="204"/>
      <c r="M7" s="204"/>
      <c r="N7" s="204"/>
      <c r="O7" s="204"/>
      <c r="P7" s="204"/>
      <c r="Q7" s="204"/>
      <c r="R7" s="204"/>
      <c r="S7" s="204"/>
      <c r="T7" s="204"/>
      <c r="U7" s="204"/>
      <c r="V7" s="204"/>
      <c r="W7" s="204"/>
      <c r="X7" s="204"/>
      <c r="Y7" s="204"/>
      <c r="Z7" s="204"/>
      <c r="AA7" s="204"/>
      <c r="AB7" s="204"/>
      <c r="AC7" s="204"/>
      <c r="AD7" s="204"/>
      <c r="AE7" s="204"/>
      <c r="AF7" s="204"/>
      <c r="AG7" s="204"/>
      <c r="AH7" s="204"/>
      <c r="AI7" s="204"/>
      <c r="AJ7" s="204"/>
      <c r="AK7" s="204"/>
      <c r="AL7" s="204"/>
      <c r="AM7" s="204"/>
      <c r="AN7" s="204"/>
      <c r="AO7" s="204"/>
      <c r="AP7" s="204"/>
      <c r="AQ7" s="204"/>
      <c r="AR7" s="204"/>
      <c r="AS7" s="205"/>
      <c r="AT7" s="205"/>
      <c r="AU7" s="205"/>
    </row>
    <row r="8" spans="1:47" ht="13">
      <c r="A8" s="404" t="s">
        <v>152</v>
      </c>
      <c r="B8" s="405" t="s">
        <v>311</v>
      </c>
      <c r="C8" s="405" t="s">
        <v>311</v>
      </c>
      <c r="D8" s="405" t="s">
        <v>311</v>
      </c>
      <c r="E8" s="405" t="s">
        <v>311</v>
      </c>
      <c r="F8" s="405" t="s">
        <v>311</v>
      </c>
      <c r="G8" s="405" t="s">
        <v>311</v>
      </c>
      <c r="H8" s="405" t="s">
        <v>311</v>
      </c>
      <c r="I8" s="405" t="s">
        <v>311</v>
      </c>
      <c r="J8" s="405" t="s">
        <v>311</v>
      </c>
      <c r="K8" s="405" t="s">
        <v>311</v>
      </c>
      <c r="L8" s="405" t="s">
        <v>311</v>
      </c>
      <c r="M8" s="405" t="s">
        <v>311</v>
      </c>
      <c r="N8" s="405" t="s">
        <v>311</v>
      </c>
      <c r="O8" s="405" t="s">
        <v>311</v>
      </c>
      <c r="P8" s="405" t="s">
        <v>311</v>
      </c>
      <c r="Q8" s="405" t="s">
        <v>311</v>
      </c>
      <c r="R8" s="405" t="s">
        <v>311</v>
      </c>
      <c r="S8" s="405" t="s">
        <v>311</v>
      </c>
      <c r="T8" s="405" t="s">
        <v>311</v>
      </c>
      <c r="U8" s="405" t="s">
        <v>311</v>
      </c>
      <c r="V8" s="405" t="s">
        <v>311</v>
      </c>
      <c r="W8" s="405" t="s">
        <v>311</v>
      </c>
      <c r="X8" s="405" t="s">
        <v>311</v>
      </c>
      <c r="Y8" s="405" t="s">
        <v>311</v>
      </c>
      <c r="Z8" s="405" t="s">
        <v>311</v>
      </c>
      <c r="AA8" s="405" t="s">
        <v>311</v>
      </c>
      <c r="AB8" s="405" t="s">
        <v>311</v>
      </c>
      <c r="AC8" s="405" t="s">
        <v>311</v>
      </c>
      <c r="AD8" s="405" t="s">
        <v>311</v>
      </c>
      <c r="AE8" s="405" t="s">
        <v>311</v>
      </c>
      <c r="AF8" s="405" t="s">
        <v>311</v>
      </c>
      <c r="AG8" s="405" t="s">
        <v>311</v>
      </c>
      <c r="AH8" s="405" t="s">
        <v>311</v>
      </c>
      <c r="AI8" s="405" t="s">
        <v>311</v>
      </c>
      <c r="AJ8" s="405" t="s">
        <v>311</v>
      </c>
      <c r="AK8" s="405" t="s">
        <v>311</v>
      </c>
      <c r="AL8" s="405" t="s">
        <v>311</v>
      </c>
      <c r="AM8" s="405" t="s">
        <v>311</v>
      </c>
      <c r="AN8" s="405" t="s">
        <v>311</v>
      </c>
      <c r="AO8" s="405" t="s">
        <v>311</v>
      </c>
      <c r="AP8" s="405" t="s">
        <v>311</v>
      </c>
      <c r="AQ8" s="405" t="s">
        <v>311</v>
      </c>
      <c r="AR8" s="405" t="s">
        <v>311</v>
      </c>
      <c r="AS8" s="206"/>
      <c r="AT8" s="206"/>
      <c r="AU8" s="206"/>
    </row>
    <row r="9" spans="1:47" ht="14">
      <c r="A9" s="406" t="s">
        <v>153</v>
      </c>
      <c r="B9" s="405" t="s">
        <v>311</v>
      </c>
      <c r="C9" s="405" t="s">
        <v>311</v>
      </c>
      <c r="D9" s="405" t="s">
        <v>311</v>
      </c>
      <c r="E9" s="405" t="s">
        <v>311</v>
      </c>
      <c r="F9" s="405" t="s">
        <v>311</v>
      </c>
      <c r="G9" s="405" t="s">
        <v>311</v>
      </c>
      <c r="H9" s="405" t="s">
        <v>311</v>
      </c>
      <c r="I9" s="405" t="s">
        <v>311</v>
      </c>
      <c r="J9" s="405" t="s">
        <v>311</v>
      </c>
      <c r="K9" s="405" t="s">
        <v>311</v>
      </c>
      <c r="L9" s="405" t="s">
        <v>311</v>
      </c>
      <c r="M9" s="405" t="s">
        <v>311</v>
      </c>
      <c r="N9" s="405" t="s">
        <v>311</v>
      </c>
      <c r="O9" s="405" t="s">
        <v>311</v>
      </c>
      <c r="P9" s="405" t="s">
        <v>311</v>
      </c>
      <c r="Q9" s="405" t="s">
        <v>311</v>
      </c>
      <c r="R9" s="405" t="s">
        <v>311</v>
      </c>
      <c r="S9" s="405" t="s">
        <v>311</v>
      </c>
      <c r="T9" s="405" t="s">
        <v>311</v>
      </c>
      <c r="U9" s="405" t="s">
        <v>311</v>
      </c>
      <c r="V9" s="405" t="s">
        <v>311</v>
      </c>
      <c r="W9" s="405" t="s">
        <v>311</v>
      </c>
      <c r="X9" s="405" t="s">
        <v>311</v>
      </c>
      <c r="Y9" s="405" t="s">
        <v>311</v>
      </c>
      <c r="Z9" s="405" t="s">
        <v>311</v>
      </c>
      <c r="AA9" s="405" t="s">
        <v>311</v>
      </c>
      <c r="AB9" s="405" t="s">
        <v>311</v>
      </c>
      <c r="AC9" s="405" t="s">
        <v>311</v>
      </c>
      <c r="AD9" s="405" t="s">
        <v>311</v>
      </c>
      <c r="AE9" s="405" t="s">
        <v>311</v>
      </c>
      <c r="AF9" s="405" t="s">
        <v>311</v>
      </c>
      <c r="AG9" s="405" t="s">
        <v>311</v>
      </c>
      <c r="AH9" s="405" t="s">
        <v>311</v>
      </c>
      <c r="AI9" s="405" t="s">
        <v>311</v>
      </c>
      <c r="AJ9" s="405" t="s">
        <v>311</v>
      </c>
      <c r="AK9" s="405" t="s">
        <v>311</v>
      </c>
      <c r="AL9" s="405" t="s">
        <v>311</v>
      </c>
      <c r="AM9" s="405" t="s">
        <v>311</v>
      </c>
      <c r="AN9" s="405" t="s">
        <v>311</v>
      </c>
      <c r="AO9" s="405" t="s">
        <v>311</v>
      </c>
      <c r="AP9" s="405" t="s">
        <v>311</v>
      </c>
      <c r="AQ9" s="405" t="s">
        <v>311</v>
      </c>
      <c r="AR9" s="405" t="s">
        <v>311</v>
      </c>
      <c r="AS9" s="206"/>
      <c r="AT9" s="206"/>
      <c r="AU9" s="206"/>
    </row>
    <row r="10" spans="1:47" ht="13">
      <c r="A10" s="407" t="s">
        <v>154</v>
      </c>
      <c r="B10" s="405" t="s">
        <v>311</v>
      </c>
      <c r="C10" s="405" t="s">
        <v>311</v>
      </c>
      <c r="D10" s="405" t="s">
        <v>311</v>
      </c>
      <c r="E10" s="405" t="s">
        <v>311</v>
      </c>
      <c r="F10" s="405" t="s">
        <v>311</v>
      </c>
      <c r="G10" s="405" t="s">
        <v>311</v>
      </c>
      <c r="H10" s="405" t="s">
        <v>311</v>
      </c>
      <c r="I10" s="405" t="s">
        <v>311</v>
      </c>
      <c r="J10" s="405" t="s">
        <v>311</v>
      </c>
      <c r="K10" s="405" t="s">
        <v>311</v>
      </c>
      <c r="L10" s="405" t="s">
        <v>311</v>
      </c>
      <c r="M10" s="405" t="s">
        <v>311</v>
      </c>
      <c r="N10" s="405" t="s">
        <v>311</v>
      </c>
      <c r="O10" s="405" t="s">
        <v>311</v>
      </c>
      <c r="P10" s="405" t="s">
        <v>311</v>
      </c>
      <c r="Q10" s="405" t="s">
        <v>311</v>
      </c>
      <c r="R10" s="405" t="s">
        <v>311</v>
      </c>
      <c r="S10" s="405" t="s">
        <v>311</v>
      </c>
      <c r="T10" s="405" t="s">
        <v>311</v>
      </c>
      <c r="U10" s="405" t="s">
        <v>311</v>
      </c>
      <c r="V10" s="405" t="s">
        <v>311</v>
      </c>
      <c r="W10" s="405" t="s">
        <v>311</v>
      </c>
      <c r="X10" s="405" t="s">
        <v>311</v>
      </c>
      <c r="Y10" s="405" t="s">
        <v>311</v>
      </c>
      <c r="Z10" s="405" t="s">
        <v>311</v>
      </c>
      <c r="AA10" s="405" t="s">
        <v>311</v>
      </c>
      <c r="AB10" s="405" t="s">
        <v>311</v>
      </c>
      <c r="AC10" s="405" t="s">
        <v>311</v>
      </c>
      <c r="AD10" s="405" t="s">
        <v>311</v>
      </c>
      <c r="AE10" s="405" t="s">
        <v>311</v>
      </c>
      <c r="AF10" s="405" t="s">
        <v>311</v>
      </c>
      <c r="AG10" s="405" t="s">
        <v>311</v>
      </c>
      <c r="AH10" s="405" t="s">
        <v>311</v>
      </c>
      <c r="AI10" s="405" t="s">
        <v>311</v>
      </c>
      <c r="AJ10" s="405" t="s">
        <v>311</v>
      </c>
      <c r="AK10" s="405" t="s">
        <v>311</v>
      </c>
      <c r="AL10" s="405" t="s">
        <v>311</v>
      </c>
      <c r="AM10" s="405" t="s">
        <v>311</v>
      </c>
      <c r="AN10" s="405" t="s">
        <v>311</v>
      </c>
      <c r="AO10" s="405" t="s">
        <v>311</v>
      </c>
      <c r="AP10" s="405" t="s">
        <v>311</v>
      </c>
      <c r="AQ10" s="405" t="s">
        <v>311</v>
      </c>
      <c r="AR10" s="405" t="s">
        <v>311</v>
      </c>
      <c r="AS10" s="206"/>
      <c r="AT10" s="206"/>
      <c r="AU10" s="206"/>
    </row>
    <row r="11" spans="1:47" ht="13">
      <c r="A11" s="408" t="s">
        <v>155</v>
      </c>
      <c r="B11" s="405" t="s">
        <v>311</v>
      </c>
      <c r="C11" s="405" t="s">
        <v>311</v>
      </c>
      <c r="D11" s="405" t="s">
        <v>311</v>
      </c>
      <c r="E11" s="405" t="s">
        <v>311</v>
      </c>
      <c r="F11" s="405" t="s">
        <v>311</v>
      </c>
      <c r="G11" s="405" t="s">
        <v>311</v>
      </c>
      <c r="H11" s="405" t="s">
        <v>311</v>
      </c>
      <c r="I11" s="405" t="s">
        <v>311</v>
      </c>
      <c r="J11" s="405" t="s">
        <v>311</v>
      </c>
      <c r="K11" s="405" t="s">
        <v>311</v>
      </c>
      <c r="L11" s="405" t="s">
        <v>311</v>
      </c>
      <c r="M11" s="405" t="s">
        <v>311</v>
      </c>
      <c r="N11" s="405" t="s">
        <v>311</v>
      </c>
      <c r="O11" s="405" t="s">
        <v>311</v>
      </c>
      <c r="P11" s="405" t="s">
        <v>311</v>
      </c>
      <c r="Q11" s="405" t="s">
        <v>311</v>
      </c>
      <c r="R11" s="405" t="s">
        <v>311</v>
      </c>
      <c r="S11" s="405" t="s">
        <v>311</v>
      </c>
      <c r="T11" s="405" t="s">
        <v>311</v>
      </c>
      <c r="U11" s="405" t="s">
        <v>311</v>
      </c>
      <c r="V11" s="405" t="s">
        <v>311</v>
      </c>
      <c r="W11" s="405" t="s">
        <v>311</v>
      </c>
      <c r="X11" s="405" t="s">
        <v>311</v>
      </c>
      <c r="Y11" s="405" t="s">
        <v>311</v>
      </c>
      <c r="Z11" s="405" t="s">
        <v>311</v>
      </c>
      <c r="AA11" s="405" t="s">
        <v>311</v>
      </c>
      <c r="AB11" s="405" t="s">
        <v>311</v>
      </c>
      <c r="AC11" s="405" t="s">
        <v>311</v>
      </c>
      <c r="AD11" s="405" t="s">
        <v>311</v>
      </c>
      <c r="AE11" s="405" t="s">
        <v>311</v>
      </c>
      <c r="AF11" s="405" t="s">
        <v>311</v>
      </c>
      <c r="AG11" s="405" t="s">
        <v>311</v>
      </c>
      <c r="AH11" s="405" t="s">
        <v>311</v>
      </c>
      <c r="AI11" s="405" t="s">
        <v>311</v>
      </c>
      <c r="AJ11" s="405" t="s">
        <v>311</v>
      </c>
      <c r="AK11" s="405" t="s">
        <v>311</v>
      </c>
      <c r="AL11" s="405" t="s">
        <v>311</v>
      </c>
      <c r="AM11" s="405" t="s">
        <v>311</v>
      </c>
      <c r="AN11" s="405" t="s">
        <v>311</v>
      </c>
      <c r="AO11" s="405" t="s">
        <v>311</v>
      </c>
      <c r="AP11" s="405" t="s">
        <v>311</v>
      </c>
      <c r="AQ11" s="405" t="s">
        <v>311</v>
      </c>
      <c r="AR11" s="405" t="s">
        <v>311</v>
      </c>
      <c r="AS11" s="206"/>
      <c r="AT11" s="206"/>
      <c r="AU11" s="206"/>
    </row>
    <row r="12" spans="1:47" ht="13">
      <c r="A12" s="408" t="s">
        <v>156</v>
      </c>
      <c r="B12" s="405" t="s">
        <v>311</v>
      </c>
      <c r="C12" s="405" t="s">
        <v>311</v>
      </c>
      <c r="D12" s="405" t="s">
        <v>311</v>
      </c>
      <c r="E12" s="405" t="s">
        <v>311</v>
      </c>
      <c r="F12" s="405" t="s">
        <v>311</v>
      </c>
      <c r="G12" s="405" t="s">
        <v>311</v>
      </c>
      <c r="H12" s="405" t="s">
        <v>311</v>
      </c>
      <c r="I12" s="405" t="s">
        <v>311</v>
      </c>
      <c r="J12" s="405" t="s">
        <v>311</v>
      </c>
      <c r="K12" s="405" t="s">
        <v>311</v>
      </c>
      <c r="L12" s="405" t="s">
        <v>311</v>
      </c>
      <c r="M12" s="405" t="s">
        <v>311</v>
      </c>
      <c r="N12" s="405" t="s">
        <v>311</v>
      </c>
      <c r="O12" s="405" t="s">
        <v>311</v>
      </c>
      <c r="P12" s="405" t="s">
        <v>311</v>
      </c>
      <c r="Q12" s="405" t="s">
        <v>311</v>
      </c>
      <c r="R12" s="405" t="s">
        <v>311</v>
      </c>
      <c r="S12" s="405" t="s">
        <v>311</v>
      </c>
      <c r="T12" s="405" t="s">
        <v>311</v>
      </c>
      <c r="U12" s="405" t="s">
        <v>311</v>
      </c>
      <c r="V12" s="405" t="s">
        <v>311</v>
      </c>
      <c r="W12" s="405" t="s">
        <v>311</v>
      </c>
      <c r="X12" s="405" t="s">
        <v>311</v>
      </c>
      <c r="Y12" s="405" t="s">
        <v>311</v>
      </c>
      <c r="Z12" s="405" t="s">
        <v>311</v>
      </c>
      <c r="AA12" s="405" t="s">
        <v>311</v>
      </c>
      <c r="AB12" s="405" t="s">
        <v>311</v>
      </c>
      <c r="AC12" s="405" t="s">
        <v>311</v>
      </c>
      <c r="AD12" s="405" t="s">
        <v>311</v>
      </c>
      <c r="AE12" s="405" t="s">
        <v>311</v>
      </c>
      <c r="AF12" s="405" t="s">
        <v>311</v>
      </c>
      <c r="AG12" s="405" t="s">
        <v>311</v>
      </c>
      <c r="AH12" s="405" t="s">
        <v>311</v>
      </c>
      <c r="AI12" s="405" t="s">
        <v>311</v>
      </c>
      <c r="AJ12" s="405" t="s">
        <v>311</v>
      </c>
      <c r="AK12" s="405" t="s">
        <v>311</v>
      </c>
      <c r="AL12" s="405" t="s">
        <v>311</v>
      </c>
      <c r="AM12" s="405" t="s">
        <v>311</v>
      </c>
      <c r="AN12" s="405" t="s">
        <v>311</v>
      </c>
      <c r="AO12" s="405" t="s">
        <v>311</v>
      </c>
      <c r="AP12" s="405" t="s">
        <v>311</v>
      </c>
      <c r="AQ12" s="405" t="s">
        <v>311</v>
      </c>
      <c r="AR12" s="405" t="s">
        <v>311</v>
      </c>
      <c r="AS12" s="206"/>
      <c r="AT12" s="206"/>
      <c r="AU12" s="206"/>
    </row>
    <row r="13" spans="1:47" ht="14">
      <c r="A13" s="409" t="s">
        <v>280</v>
      </c>
      <c r="B13" s="405" t="s">
        <v>311</v>
      </c>
      <c r="C13" s="405" t="s">
        <v>311</v>
      </c>
      <c r="D13" s="405" t="s">
        <v>311</v>
      </c>
      <c r="E13" s="405" t="s">
        <v>311</v>
      </c>
      <c r="F13" s="405" t="s">
        <v>311</v>
      </c>
      <c r="G13" s="405" t="s">
        <v>311</v>
      </c>
      <c r="H13" s="405" t="s">
        <v>311</v>
      </c>
      <c r="I13" s="405" t="s">
        <v>311</v>
      </c>
      <c r="J13" s="405" t="s">
        <v>311</v>
      </c>
      <c r="K13" s="405" t="s">
        <v>311</v>
      </c>
      <c r="L13" s="405" t="s">
        <v>311</v>
      </c>
      <c r="M13" s="405" t="s">
        <v>311</v>
      </c>
      <c r="N13" s="405" t="s">
        <v>311</v>
      </c>
      <c r="O13" s="405" t="s">
        <v>311</v>
      </c>
      <c r="P13" s="405" t="s">
        <v>311</v>
      </c>
      <c r="Q13" s="405" t="s">
        <v>311</v>
      </c>
      <c r="R13" s="405" t="s">
        <v>311</v>
      </c>
      <c r="S13" s="405" t="s">
        <v>311</v>
      </c>
      <c r="T13" s="405" t="s">
        <v>311</v>
      </c>
      <c r="U13" s="405" t="s">
        <v>311</v>
      </c>
      <c r="V13" s="405" t="s">
        <v>311</v>
      </c>
      <c r="W13" s="405" t="s">
        <v>311</v>
      </c>
      <c r="X13" s="405" t="s">
        <v>311</v>
      </c>
      <c r="Y13" s="405" t="s">
        <v>311</v>
      </c>
      <c r="Z13" s="405" t="s">
        <v>311</v>
      </c>
      <c r="AA13" s="405" t="s">
        <v>311</v>
      </c>
      <c r="AB13" s="405" t="s">
        <v>311</v>
      </c>
      <c r="AC13" s="405" t="s">
        <v>311</v>
      </c>
      <c r="AD13" s="405" t="s">
        <v>311</v>
      </c>
      <c r="AE13" s="405" t="s">
        <v>311</v>
      </c>
      <c r="AF13" s="405" t="s">
        <v>311</v>
      </c>
      <c r="AG13" s="405" t="s">
        <v>311</v>
      </c>
      <c r="AH13" s="405" t="s">
        <v>311</v>
      </c>
      <c r="AI13" s="405" t="s">
        <v>311</v>
      </c>
      <c r="AJ13" s="405" t="s">
        <v>311</v>
      </c>
      <c r="AK13" s="405" t="s">
        <v>311</v>
      </c>
      <c r="AL13" s="405" t="s">
        <v>311</v>
      </c>
      <c r="AM13" s="405" t="s">
        <v>311</v>
      </c>
      <c r="AN13" s="405" t="s">
        <v>311</v>
      </c>
      <c r="AO13" s="405" t="s">
        <v>311</v>
      </c>
      <c r="AP13" s="405" t="s">
        <v>311</v>
      </c>
      <c r="AQ13" s="405" t="s">
        <v>311</v>
      </c>
      <c r="AR13" s="405" t="s">
        <v>311</v>
      </c>
      <c r="AS13" s="206"/>
      <c r="AT13" s="206"/>
      <c r="AU13" s="206"/>
    </row>
    <row r="14" spans="1:47" ht="14">
      <c r="A14" s="409" t="s">
        <v>278</v>
      </c>
      <c r="B14" s="405" t="s">
        <v>311</v>
      </c>
      <c r="C14" s="405" t="s">
        <v>311</v>
      </c>
      <c r="D14" s="405" t="s">
        <v>311</v>
      </c>
      <c r="E14" s="405" t="s">
        <v>311</v>
      </c>
      <c r="F14" s="405" t="s">
        <v>311</v>
      </c>
      <c r="G14" s="405" t="s">
        <v>311</v>
      </c>
      <c r="H14" s="405" t="s">
        <v>311</v>
      </c>
      <c r="I14" s="405" t="s">
        <v>311</v>
      </c>
      <c r="J14" s="405" t="s">
        <v>311</v>
      </c>
      <c r="K14" s="405" t="s">
        <v>311</v>
      </c>
      <c r="L14" s="405" t="s">
        <v>311</v>
      </c>
      <c r="M14" s="405" t="s">
        <v>311</v>
      </c>
      <c r="N14" s="405" t="s">
        <v>311</v>
      </c>
      <c r="O14" s="405" t="s">
        <v>311</v>
      </c>
      <c r="P14" s="405" t="s">
        <v>311</v>
      </c>
      <c r="Q14" s="405" t="s">
        <v>311</v>
      </c>
      <c r="R14" s="405" t="s">
        <v>311</v>
      </c>
      <c r="S14" s="405" t="s">
        <v>311</v>
      </c>
      <c r="T14" s="405" t="s">
        <v>311</v>
      </c>
      <c r="U14" s="405" t="s">
        <v>311</v>
      </c>
      <c r="V14" s="405" t="s">
        <v>311</v>
      </c>
      <c r="W14" s="405" t="s">
        <v>311</v>
      </c>
      <c r="X14" s="405" t="s">
        <v>311</v>
      </c>
      <c r="Y14" s="405" t="s">
        <v>311</v>
      </c>
      <c r="Z14" s="405" t="s">
        <v>311</v>
      </c>
      <c r="AA14" s="405" t="s">
        <v>311</v>
      </c>
      <c r="AB14" s="405" t="s">
        <v>311</v>
      </c>
      <c r="AC14" s="405" t="s">
        <v>311</v>
      </c>
      <c r="AD14" s="405" t="s">
        <v>311</v>
      </c>
      <c r="AE14" s="405" t="s">
        <v>311</v>
      </c>
      <c r="AF14" s="405" t="s">
        <v>311</v>
      </c>
      <c r="AG14" s="405" t="s">
        <v>311</v>
      </c>
      <c r="AH14" s="405" t="s">
        <v>311</v>
      </c>
      <c r="AI14" s="405" t="s">
        <v>311</v>
      </c>
      <c r="AJ14" s="405" t="s">
        <v>311</v>
      </c>
      <c r="AK14" s="405" t="s">
        <v>311</v>
      </c>
      <c r="AL14" s="405" t="s">
        <v>311</v>
      </c>
      <c r="AM14" s="405" t="s">
        <v>311</v>
      </c>
      <c r="AN14" s="405" t="s">
        <v>311</v>
      </c>
      <c r="AO14" s="405" t="s">
        <v>311</v>
      </c>
      <c r="AP14" s="405" t="s">
        <v>311</v>
      </c>
      <c r="AQ14" s="405" t="s">
        <v>311</v>
      </c>
      <c r="AR14" s="405" t="s">
        <v>311</v>
      </c>
      <c r="AS14" s="206"/>
      <c r="AT14" s="206"/>
      <c r="AU14" s="206"/>
    </row>
    <row r="15" spans="1:47" ht="14">
      <c r="A15" s="409" t="s">
        <v>279</v>
      </c>
      <c r="B15" s="405" t="s">
        <v>311</v>
      </c>
      <c r="C15" s="405" t="s">
        <v>311</v>
      </c>
      <c r="D15" s="405" t="s">
        <v>311</v>
      </c>
      <c r="E15" s="405" t="s">
        <v>311</v>
      </c>
      <c r="F15" s="405" t="s">
        <v>311</v>
      </c>
      <c r="G15" s="405" t="s">
        <v>311</v>
      </c>
      <c r="H15" s="405" t="s">
        <v>311</v>
      </c>
      <c r="I15" s="405" t="s">
        <v>311</v>
      </c>
      <c r="J15" s="405" t="s">
        <v>311</v>
      </c>
      <c r="K15" s="405" t="s">
        <v>311</v>
      </c>
      <c r="L15" s="405" t="s">
        <v>311</v>
      </c>
      <c r="M15" s="405" t="s">
        <v>311</v>
      </c>
      <c r="N15" s="405" t="s">
        <v>311</v>
      </c>
      <c r="O15" s="405" t="s">
        <v>311</v>
      </c>
      <c r="P15" s="405" t="s">
        <v>311</v>
      </c>
      <c r="Q15" s="405" t="s">
        <v>311</v>
      </c>
      <c r="R15" s="405" t="s">
        <v>311</v>
      </c>
      <c r="S15" s="405" t="s">
        <v>311</v>
      </c>
      <c r="T15" s="405" t="s">
        <v>311</v>
      </c>
      <c r="U15" s="405" t="s">
        <v>311</v>
      </c>
      <c r="V15" s="405" t="s">
        <v>311</v>
      </c>
      <c r="W15" s="405" t="s">
        <v>311</v>
      </c>
      <c r="X15" s="405" t="s">
        <v>311</v>
      </c>
      <c r="Y15" s="405" t="s">
        <v>311</v>
      </c>
      <c r="Z15" s="405" t="s">
        <v>311</v>
      </c>
      <c r="AA15" s="405" t="s">
        <v>311</v>
      </c>
      <c r="AB15" s="405" t="s">
        <v>311</v>
      </c>
      <c r="AC15" s="405" t="s">
        <v>311</v>
      </c>
      <c r="AD15" s="405" t="s">
        <v>311</v>
      </c>
      <c r="AE15" s="405" t="s">
        <v>311</v>
      </c>
      <c r="AF15" s="405" t="s">
        <v>311</v>
      </c>
      <c r="AG15" s="405" t="s">
        <v>311</v>
      </c>
      <c r="AH15" s="405" t="s">
        <v>311</v>
      </c>
      <c r="AI15" s="405" t="s">
        <v>311</v>
      </c>
      <c r="AJ15" s="405" t="s">
        <v>311</v>
      </c>
      <c r="AK15" s="405" t="s">
        <v>311</v>
      </c>
      <c r="AL15" s="405" t="s">
        <v>311</v>
      </c>
      <c r="AM15" s="405" t="s">
        <v>311</v>
      </c>
      <c r="AN15" s="405" t="s">
        <v>311</v>
      </c>
      <c r="AO15" s="405" t="s">
        <v>311</v>
      </c>
      <c r="AP15" s="405" t="s">
        <v>311</v>
      </c>
      <c r="AQ15" s="405" t="s">
        <v>311</v>
      </c>
      <c r="AR15" s="405" t="s">
        <v>311</v>
      </c>
      <c r="AS15" s="206"/>
      <c r="AT15" s="206"/>
      <c r="AU15" s="206"/>
    </row>
    <row r="16" spans="1:47" ht="26">
      <c r="A16" s="406" t="s">
        <v>359</v>
      </c>
      <c r="B16" s="405" t="s">
        <v>311</v>
      </c>
      <c r="C16" s="405" t="s">
        <v>311</v>
      </c>
      <c r="D16" s="405" t="s">
        <v>311</v>
      </c>
      <c r="E16" s="405" t="s">
        <v>311</v>
      </c>
      <c r="F16" s="405" t="s">
        <v>311</v>
      </c>
      <c r="G16" s="405" t="s">
        <v>311</v>
      </c>
      <c r="H16" s="405" t="s">
        <v>311</v>
      </c>
      <c r="I16" s="405" t="s">
        <v>311</v>
      </c>
      <c r="J16" s="405" t="s">
        <v>311</v>
      </c>
      <c r="K16" s="405" t="s">
        <v>311</v>
      </c>
      <c r="L16" s="405" t="s">
        <v>311</v>
      </c>
      <c r="M16" s="405" t="s">
        <v>311</v>
      </c>
      <c r="N16" s="405" t="s">
        <v>311</v>
      </c>
      <c r="O16" s="405" t="s">
        <v>311</v>
      </c>
      <c r="P16" s="405" t="s">
        <v>311</v>
      </c>
      <c r="Q16" s="405" t="s">
        <v>311</v>
      </c>
      <c r="R16" s="405" t="s">
        <v>311</v>
      </c>
      <c r="S16" s="405" t="s">
        <v>311</v>
      </c>
      <c r="T16" s="405" t="s">
        <v>311</v>
      </c>
      <c r="U16" s="405" t="s">
        <v>311</v>
      </c>
      <c r="V16" s="405" t="s">
        <v>311</v>
      </c>
      <c r="W16" s="405" t="s">
        <v>311</v>
      </c>
      <c r="X16" s="405" t="s">
        <v>311</v>
      </c>
      <c r="Y16" s="405" t="s">
        <v>311</v>
      </c>
      <c r="Z16" s="405" t="s">
        <v>311</v>
      </c>
      <c r="AA16" s="405" t="s">
        <v>311</v>
      </c>
      <c r="AB16" s="405" t="s">
        <v>311</v>
      </c>
      <c r="AC16" s="405" t="s">
        <v>311</v>
      </c>
      <c r="AD16" s="405" t="s">
        <v>311</v>
      </c>
      <c r="AE16" s="405" t="s">
        <v>311</v>
      </c>
      <c r="AF16" s="405" t="s">
        <v>311</v>
      </c>
      <c r="AG16" s="405" t="s">
        <v>311</v>
      </c>
      <c r="AH16" s="405" t="s">
        <v>311</v>
      </c>
      <c r="AI16" s="405" t="s">
        <v>311</v>
      </c>
      <c r="AJ16" s="405" t="s">
        <v>311</v>
      </c>
      <c r="AK16" s="405" t="s">
        <v>311</v>
      </c>
      <c r="AL16" s="405" t="s">
        <v>311</v>
      </c>
      <c r="AM16" s="405" t="s">
        <v>311</v>
      </c>
      <c r="AN16" s="405" t="s">
        <v>311</v>
      </c>
      <c r="AO16" s="405" t="s">
        <v>311</v>
      </c>
      <c r="AP16" s="405" t="s">
        <v>311</v>
      </c>
      <c r="AQ16" s="405" t="s">
        <v>311</v>
      </c>
      <c r="AR16" s="405" t="s">
        <v>311</v>
      </c>
      <c r="AS16" s="206"/>
      <c r="AT16" s="206"/>
      <c r="AU16" s="206"/>
    </row>
    <row r="17" spans="1:47" ht="13">
      <c r="A17" s="404" t="s">
        <v>395</v>
      </c>
      <c r="B17" s="405" t="s">
        <v>311</v>
      </c>
      <c r="C17" s="405" t="s">
        <v>311</v>
      </c>
      <c r="D17" s="405" t="s">
        <v>311</v>
      </c>
      <c r="E17" s="405" t="s">
        <v>311</v>
      </c>
      <c r="F17" s="405" t="s">
        <v>311</v>
      </c>
      <c r="G17" s="405" t="s">
        <v>311</v>
      </c>
      <c r="H17" s="405" t="s">
        <v>311</v>
      </c>
      <c r="I17" s="405" t="s">
        <v>311</v>
      </c>
      <c r="J17" s="405" t="s">
        <v>311</v>
      </c>
      <c r="K17" s="405" t="s">
        <v>311</v>
      </c>
      <c r="L17" s="405" t="s">
        <v>311</v>
      </c>
      <c r="M17" s="405" t="s">
        <v>311</v>
      </c>
      <c r="N17" s="405" t="s">
        <v>311</v>
      </c>
      <c r="O17" s="405" t="s">
        <v>311</v>
      </c>
      <c r="P17" s="405" t="s">
        <v>311</v>
      </c>
      <c r="Q17" s="405" t="s">
        <v>311</v>
      </c>
      <c r="R17" s="405" t="s">
        <v>311</v>
      </c>
      <c r="S17" s="405" t="s">
        <v>311</v>
      </c>
      <c r="T17" s="405" t="s">
        <v>311</v>
      </c>
      <c r="U17" s="405" t="s">
        <v>311</v>
      </c>
      <c r="V17" s="405" t="s">
        <v>311</v>
      </c>
      <c r="W17" s="405" t="s">
        <v>311</v>
      </c>
      <c r="X17" s="405" t="s">
        <v>311</v>
      </c>
      <c r="Y17" s="405" t="s">
        <v>311</v>
      </c>
      <c r="Z17" s="405" t="s">
        <v>311</v>
      </c>
      <c r="AA17" s="405" t="s">
        <v>311</v>
      </c>
      <c r="AB17" s="405" t="s">
        <v>311</v>
      </c>
      <c r="AC17" s="405" t="s">
        <v>311</v>
      </c>
      <c r="AD17" s="405" t="s">
        <v>311</v>
      </c>
      <c r="AE17" s="405" t="s">
        <v>311</v>
      </c>
      <c r="AF17" s="405" t="s">
        <v>311</v>
      </c>
      <c r="AG17" s="405" t="s">
        <v>311</v>
      </c>
      <c r="AH17" s="405" t="s">
        <v>311</v>
      </c>
      <c r="AI17" s="405" t="s">
        <v>311</v>
      </c>
      <c r="AJ17" s="405" t="s">
        <v>311</v>
      </c>
      <c r="AK17" s="405" t="s">
        <v>311</v>
      </c>
      <c r="AL17" s="405" t="s">
        <v>311</v>
      </c>
      <c r="AM17" s="405" t="s">
        <v>311</v>
      </c>
      <c r="AN17" s="405" t="s">
        <v>311</v>
      </c>
      <c r="AO17" s="405" t="s">
        <v>311</v>
      </c>
      <c r="AP17" s="405" t="s">
        <v>311</v>
      </c>
      <c r="AQ17" s="405" t="s">
        <v>311</v>
      </c>
      <c r="AR17" s="405" t="s">
        <v>311</v>
      </c>
      <c r="AS17" s="206"/>
      <c r="AT17" s="206"/>
      <c r="AU17" s="206"/>
    </row>
    <row r="18" spans="1:47" ht="13">
      <c r="A18" s="410" t="s">
        <v>396</v>
      </c>
      <c r="B18" s="405" t="s">
        <v>311</v>
      </c>
      <c r="C18" s="405" t="s">
        <v>311</v>
      </c>
      <c r="D18" s="405" t="s">
        <v>311</v>
      </c>
      <c r="E18" s="405" t="s">
        <v>311</v>
      </c>
      <c r="F18" s="405" t="s">
        <v>311</v>
      </c>
      <c r="G18" s="405" t="s">
        <v>311</v>
      </c>
      <c r="H18" s="405" t="s">
        <v>311</v>
      </c>
      <c r="I18" s="405" t="s">
        <v>311</v>
      </c>
      <c r="J18" s="405" t="s">
        <v>311</v>
      </c>
      <c r="K18" s="405" t="s">
        <v>311</v>
      </c>
      <c r="L18" s="405" t="s">
        <v>311</v>
      </c>
      <c r="M18" s="405" t="s">
        <v>311</v>
      </c>
      <c r="N18" s="405" t="s">
        <v>311</v>
      </c>
      <c r="O18" s="405" t="s">
        <v>311</v>
      </c>
      <c r="P18" s="405" t="s">
        <v>311</v>
      </c>
      <c r="Q18" s="405" t="s">
        <v>311</v>
      </c>
      <c r="R18" s="405" t="s">
        <v>311</v>
      </c>
      <c r="S18" s="405" t="s">
        <v>311</v>
      </c>
      <c r="T18" s="405" t="s">
        <v>311</v>
      </c>
      <c r="U18" s="405" t="s">
        <v>311</v>
      </c>
      <c r="V18" s="405" t="s">
        <v>311</v>
      </c>
      <c r="W18" s="405" t="s">
        <v>311</v>
      </c>
      <c r="X18" s="405" t="s">
        <v>311</v>
      </c>
      <c r="Y18" s="405" t="s">
        <v>311</v>
      </c>
      <c r="Z18" s="405" t="s">
        <v>311</v>
      </c>
      <c r="AA18" s="405" t="s">
        <v>311</v>
      </c>
      <c r="AB18" s="405" t="s">
        <v>311</v>
      </c>
      <c r="AC18" s="405" t="s">
        <v>311</v>
      </c>
      <c r="AD18" s="405" t="s">
        <v>311</v>
      </c>
      <c r="AE18" s="405" t="s">
        <v>311</v>
      </c>
      <c r="AF18" s="405" t="s">
        <v>311</v>
      </c>
      <c r="AG18" s="405" t="s">
        <v>311</v>
      </c>
      <c r="AH18" s="405" t="s">
        <v>311</v>
      </c>
      <c r="AI18" s="405" t="s">
        <v>311</v>
      </c>
      <c r="AJ18" s="405" t="s">
        <v>311</v>
      </c>
      <c r="AK18" s="405" t="s">
        <v>311</v>
      </c>
      <c r="AL18" s="405" t="s">
        <v>311</v>
      </c>
      <c r="AM18" s="405" t="s">
        <v>311</v>
      </c>
      <c r="AN18" s="405" t="s">
        <v>311</v>
      </c>
      <c r="AO18" s="405" t="s">
        <v>311</v>
      </c>
      <c r="AP18" s="405" t="s">
        <v>311</v>
      </c>
      <c r="AQ18" s="405" t="s">
        <v>311</v>
      </c>
      <c r="AR18" s="405" t="s">
        <v>311</v>
      </c>
      <c r="AS18" s="206"/>
      <c r="AT18" s="206"/>
      <c r="AU18" s="206"/>
    </row>
    <row r="19" spans="1:47" ht="39">
      <c r="A19" s="411" t="s">
        <v>138</v>
      </c>
      <c r="B19" s="405" t="s">
        <v>311</v>
      </c>
      <c r="C19" s="405" t="s">
        <v>311</v>
      </c>
      <c r="D19" s="405" t="s">
        <v>311</v>
      </c>
      <c r="E19" s="405" t="s">
        <v>311</v>
      </c>
      <c r="F19" s="405" t="s">
        <v>311</v>
      </c>
      <c r="G19" s="405" t="s">
        <v>311</v>
      </c>
      <c r="H19" s="405" t="s">
        <v>311</v>
      </c>
      <c r="I19" s="405" t="s">
        <v>311</v>
      </c>
      <c r="J19" s="405" t="s">
        <v>311</v>
      </c>
      <c r="K19" s="405" t="s">
        <v>311</v>
      </c>
      <c r="L19" s="405" t="s">
        <v>311</v>
      </c>
      <c r="M19" s="405" t="s">
        <v>311</v>
      </c>
      <c r="N19" s="405" t="s">
        <v>311</v>
      </c>
      <c r="O19" s="405" t="s">
        <v>311</v>
      </c>
      <c r="P19" s="405" t="s">
        <v>311</v>
      </c>
      <c r="Q19" s="405" t="s">
        <v>311</v>
      </c>
      <c r="R19" s="405" t="s">
        <v>311</v>
      </c>
      <c r="S19" s="405" t="s">
        <v>311</v>
      </c>
      <c r="T19" s="405" t="s">
        <v>311</v>
      </c>
      <c r="U19" s="405" t="s">
        <v>311</v>
      </c>
      <c r="V19" s="405" t="s">
        <v>311</v>
      </c>
      <c r="W19" s="405" t="s">
        <v>311</v>
      </c>
      <c r="X19" s="405" t="s">
        <v>311</v>
      </c>
      <c r="Y19" s="405" t="s">
        <v>311</v>
      </c>
      <c r="Z19" s="405" t="s">
        <v>311</v>
      </c>
      <c r="AA19" s="405" t="s">
        <v>311</v>
      </c>
      <c r="AB19" s="405" t="s">
        <v>311</v>
      </c>
      <c r="AC19" s="405" t="s">
        <v>311</v>
      </c>
      <c r="AD19" s="405" t="s">
        <v>311</v>
      </c>
      <c r="AE19" s="405" t="s">
        <v>311</v>
      </c>
      <c r="AF19" s="405" t="s">
        <v>311</v>
      </c>
      <c r="AG19" s="405" t="s">
        <v>311</v>
      </c>
      <c r="AH19" s="405" t="s">
        <v>311</v>
      </c>
      <c r="AI19" s="405" t="s">
        <v>311</v>
      </c>
      <c r="AJ19" s="405" t="s">
        <v>311</v>
      </c>
      <c r="AK19" s="405" t="s">
        <v>311</v>
      </c>
      <c r="AL19" s="405" t="s">
        <v>311</v>
      </c>
      <c r="AM19" s="405" t="s">
        <v>311</v>
      </c>
      <c r="AN19" s="405" t="s">
        <v>311</v>
      </c>
      <c r="AO19" s="405" t="s">
        <v>311</v>
      </c>
      <c r="AP19" s="405" t="s">
        <v>311</v>
      </c>
      <c r="AQ19" s="405" t="s">
        <v>311</v>
      </c>
      <c r="AR19" s="405" t="s">
        <v>311</v>
      </c>
      <c r="AS19" s="206"/>
      <c r="AT19" s="206"/>
      <c r="AU19" s="206"/>
    </row>
    <row r="20" spans="1:47" ht="52">
      <c r="A20" s="412" t="s">
        <v>137</v>
      </c>
      <c r="B20" s="405" t="s">
        <v>311</v>
      </c>
      <c r="C20" s="405" t="s">
        <v>311</v>
      </c>
      <c r="D20" s="405" t="s">
        <v>311</v>
      </c>
      <c r="E20" s="405" t="s">
        <v>311</v>
      </c>
      <c r="F20" s="405" t="s">
        <v>311</v>
      </c>
      <c r="G20" s="405" t="s">
        <v>311</v>
      </c>
      <c r="H20" s="405" t="s">
        <v>311</v>
      </c>
      <c r="I20" s="405" t="s">
        <v>311</v>
      </c>
      <c r="J20" s="405" t="s">
        <v>311</v>
      </c>
      <c r="K20" s="405" t="s">
        <v>311</v>
      </c>
      <c r="L20" s="405" t="s">
        <v>311</v>
      </c>
      <c r="M20" s="405" t="s">
        <v>311</v>
      </c>
      <c r="N20" s="405" t="s">
        <v>311</v>
      </c>
      <c r="O20" s="405" t="s">
        <v>311</v>
      </c>
      <c r="P20" s="405" t="s">
        <v>311</v>
      </c>
      <c r="Q20" s="405" t="s">
        <v>311</v>
      </c>
      <c r="R20" s="405" t="s">
        <v>311</v>
      </c>
      <c r="S20" s="405" t="s">
        <v>311</v>
      </c>
      <c r="T20" s="405" t="s">
        <v>311</v>
      </c>
      <c r="U20" s="405" t="s">
        <v>311</v>
      </c>
      <c r="V20" s="405" t="s">
        <v>311</v>
      </c>
      <c r="W20" s="405" t="s">
        <v>311</v>
      </c>
      <c r="X20" s="405" t="s">
        <v>311</v>
      </c>
      <c r="Y20" s="405" t="s">
        <v>311</v>
      </c>
      <c r="Z20" s="405" t="s">
        <v>311</v>
      </c>
      <c r="AA20" s="405" t="s">
        <v>311</v>
      </c>
      <c r="AB20" s="405" t="s">
        <v>311</v>
      </c>
      <c r="AC20" s="405" t="s">
        <v>311</v>
      </c>
      <c r="AD20" s="405" t="s">
        <v>311</v>
      </c>
      <c r="AE20" s="405" t="s">
        <v>311</v>
      </c>
      <c r="AF20" s="405" t="s">
        <v>311</v>
      </c>
      <c r="AG20" s="405" t="s">
        <v>311</v>
      </c>
      <c r="AH20" s="405" t="s">
        <v>311</v>
      </c>
      <c r="AI20" s="405" t="s">
        <v>311</v>
      </c>
      <c r="AJ20" s="405" t="s">
        <v>311</v>
      </c>
      <c r="AK20" s="405" t="s">
        <v>311</v>
      </c>
      <c r="AL20" s="405" t="s">
        <v>311</v>
      </c>
      <c r="AM20" s="405" t="s">
        <v>311</v>
      </c>
      <c r="AN20" s="405" t="s">
        <v>311</v>
      </c>
      <c r="AO20" s="405" t="s">
        <v>311</v>
      </c>
      <c r="AP20" s="405" t="s">
        <v>311</v>
      </c>
      <c r="AQ20" s="405" t="s">
        <v>311</v>
      </c>
      <c r="AR20" s="405" t="s">
        <v>311</v>
      </c>
      <c r="AS20" s="206"/>
      <c r="AT20" s="206"/>
      <c r="AU20" s="206"/>
    </row>
    <row r="21" spans="1:47">
      <c r="A21" s="404" t="s">
        <v>87</v>
      </c>
      <c r="B21" s="405" t="s">
        <v>311</v>
      </c>
      <c r="C21" s="405" t="s">
        <v>311</v>
      </c>
      <c r="D21" s="405" t="s">
        <v>311</v>
      </c>
      <c r="E21" s="405" t="s">
        <v>311</v>
      </c>
      <c r="F21" s="405" t="s">
        <v>311</v>
      </c>
      <c r="G21" s="405" t="s">
        <v>311</v>
      </c>
      <c r="H21" s="405" t="s">
        <v>311</v>
      </c>
      <c r="I21" s="405" t="s">
        <v>311</v>
      </c>
      <c r="J21" s="405" t="s">
        <v>311</v>
      </c>
      <c r="K21" s="405" t="s">
        <v>311</v>
      </c>
      <c r="L21" s="405" t="s">
        <v>311</v>
      </c>
      <c r="M21" s="405" t="s">
        <v>311</v>
      </c>
      <c r="N21" s="405" t="s">
        <v>311</v>
      </c>
      <c r="O21" s="405" t="s">
        <v>311</v>
      </c>
      <c r="P21" s="405" t="s">
        <v>311</v>
      </c>
      <c r="Q21" s="405" t="s">
        <v>311</v>
      </c>
      <c r="R21" s="405" t="s">
        <v>311</v>
      </c>
      <c r="S21" s="405" t="s">
        <v>311</v>
      </c>
      <c r="T21" s="405" t="s">
        <v>311</v>
      </c>
      <c r="U21" s="405" t="s">
        <v>311</v>
      </c>
      <c r="V21" s="405" t="s">
        <v>311</v>
      </c>
      <c r="W21" s="405" t="s">
        <v>311</v>
      </c>
      <c r="X21" s="405" t="s">
        <v>311</v>
      </c>
      <c r="Y21" s="405" t="s">
        <v>311</v>
      </c>
      <c r="Z21" s="405" t="s">
        <v>311</v>
      </c>
      <c r="AA21" s="405" t="s">
        <v>311</v>
      </c>
      <c r="AB21" s="405" t="s">
        <v>311</v>
      </c>
      <c r="AC21" s="405" t="s">
        <v>311</v>
      </c>
      <c r="AD21" s="405" t="s">
        <v>311</v>
      </c>
      <c r="AE21" s="405" t="s">
        <v>311</v>
      </c>
      <c r="AF21" s="405" t="s">
        <v>311</v>
      </c>
      <c r="AG21" s="405" t="s">
        <v>311</v>
      </c>
      <c r="AH21" s="405" t="s">
        <v>311</v>
      </c>
      <c r="AI21" s="405" t="s">
        <v>311</v>
      </c>
      <c r="AJ21" s="405" t="s">
        <v>311</v>
      </c>
      <c r="AK21" s="405" t="s">
        <v>311</v>
      </c>
      <c r="AL21" s="405" t="s">
        <v>311</v>
      </c>
      <c r="AM21" s="405" t="s">
        <v>311</v>
      </c>
      <c r="AN21" s="405" t="s">
        <v>311</v>
      </c>
      <c r="AO21" s="405" t="s">
        <v>311</v>
      </c>
      <c r="AP21" s="405" t="s">
        <v>311</v>
      </c>
      <c r="AQ21" s="405" t="s">
        <v>311</v>
      </c>
      <c r="AR21" s="405" t="s">
        <v>311</v>
      </c>
      <c r="AS21" s="206"/>
      <c r="AT21" s="206"/>
      <c r="AU21" s="206"/>
    </row>
    <row r="22" spans="1:47">
      <c r="A22" s="404" t="s">
        <v>58</v>
      </c>
      <c r="B22" s="405" t="s">
        <v>311</v>
      </c>
      <c r="C22" s="405" t="s">
        <v>311</v>
      </c>
      <c r="D22" s="405" t="s">
        <v>311</v>
      </c>
      <c r="E22" s="405" t="s">
        <v>311</v>
      </c>
      <c r="F22" s="405" t="s">
        <v>311</v>
      </c>
      <c r="G22" s="405" t="s">
        <v>311</v>
      </c>
      <c r="H22" s="405" t="s">
        <v>311</v>
      </c>
      <c r="I22" s="405" t="s">
        <v>311</v>
      </c>
      <c r="J22" s="405" t="s">
        <v>311</v>
      </c>
      <c r="K22" s="405" t="s">
        <v>311</v>
      </c>
      <c r="L22" s="405" t="s">
        <v>311</v>
      </c>
      <c r="M22" s="405" t="s">
        <v>311</v>
      </c>
      <c r="N22" s="405" t="s">
        <v>311</v>
      </c>
      <c r="O22" s="405" t="s">
        <v>311</v>
      </c>
      <c r="P22" s="405" t="s">
        <v>311</v>
      </c>
      <c r="Q22" s="405" t="s">
        <v>311</v>
      </c>
      <c r="R22" s="405" t="s">
        <v>311</v>
      </c>
      <c r="S22" s="405" t="s">
        <v>311</v>
      </c>
      <c r="T22" s="405" t="s">
        <v>311</v>
      </c>
      <c r="U22" s="405" t="s">
        <v>311</v>
      </c>
      <c r="V22" s="405" t="s">
        <v>311</v>
      </c>
      <c r="W22" s="405" t="s">
        <v>311</v>
      </c>
      <c r="X22" s="405" t="s">
        <v>311</v>
      </c>
      <c r="Y22" s="405" t="s">
        <v>311</v>
      </c>
      <c r="Z22" s="405" t="s">
        <v>311</v>
      </c>
      <c r="AA22" s="405" t="s">
        <v>311</v>
      </c>
      <c r="AB22" s="405" t="s">
        <v>311</v>
      </c>
      <c r="AC22" s="405" t="s">
        <v>311</v>
      </c>
      <c r="AD22" s="405" t="s">
        <v>311</v>
      </c>
      <c r="AE22" s="405" t="s">
        <v>311</v>
      </c>
      <c r="AF22" s="405" t="s">
        <v>311</v>
      </c>
      <c r="AG22" s="405" t="s">
        <v>311</v>
      </c>
      <c r="AH22" s="405" t="s">
        <v>311</v>
      </c>
      <c r="AI22" s="405" t="s">
        <v>311</v>
      </c>
      <c r="AJ22" s="405" t="s">
        <v>311</v>
      </c>
      <c r="AK22" s="405" t="s">
        <v>311</v>
      </c>
      <c r="AL22" s="405" t="s">
        <v>311</v>
      </c>
      <c r="AM22" s="405" t="s">
        <v>311</v>
      </c>
      <c r="AN22" s="405" t="s">
        <v>311</v>
      </c>
      <c r="AO22" s="405" t="s">
        <v>311</v>
      </c>
      <c r="AP22" s="405" t="s">
        <v>311</v>
      </c>
      <c r="AQ22" s="405" t="s">
        <v>311</v>
      </c>
      <c r="AR22" s="405" t="s">
        <v>311</v>
      </c>
      <c r="AS22" s="206"/>
      <c r="AT22" s="206"/>
      <c r="AU22" s="206"/>
    </row>
    <row r="23" spans="1:47">
      <c r="A23" s="404" t="s">
        <v>59</v>
      </c>
      <c r="B23" s="405" t="s">
        <v>311</v>
      </c>
      <c r="C23" s="405" t="s">
        <v>311</v>
      </c>
      <c r="D23" s="405" t="s">
        <v>311</v>
      </c>
      <c r="E23" s="405" t="s">
        <v>311</v>
      </c>
      <c r="F23" s="405" t="s">
        <v>311</v>
      </c>
      <c r="G23" s="405" t="s">
        <v>311</v>
      </c>
      <c r="H23" s="405" t="s">
        <v>311</v>
      </c>
      <c r="I23" s="405" t="s">
        <v>311</v>
      </c>
      <c r="J23" s="405" t="s">
        <v>311</v>
      </c>
      <c r="K23" s="405" t="s">
        <v>311</v>
      </c>
      <c r="L23" s="405" t="s">
        <v>311</v>
      </c>
      <c r="M23" s="405" t="s">
        <v>311</v>
      </c>
      <c r="N23" s="405" t="s">
        <v>311</v>
      </c>
      <c r="O23" s="405" t="s">
        <v>311</v>
      </c>
      <c r="P23" s="405" t="s">
        <v>311</v>
      </c>
      <c r="Q23" s="405" t="s">
        <v>311</v>
      </c>
      <c r="R23" s="405" t="s">
        <v>311</v>
      </c>
      <c r="S23" s="405" t="s">
        <v>311</v>
      </c>
      <c r="T23" s="405" t="s">
        <v>311</v>
      </c>
      <c r="U23" s="405" t="s">
        <v>311</v>
      </c>
      <c r="V23" s="405" t="s">
        <v>311</v>
      </c>
      <c r="W23" s="405" t="s">
        <v>311</v>
      </c>
      <c r="X23" s="405" t="s">
        <v>311</v>
      </c>
      <c r="Y23" s="405" t="s">
        <v>311</v>
      </c>
      <c r="Z23" s="405" t="s">
        <v>311</v>
      </c>
      <c r="AA23" s="405" t="s">
        <v>311</v>
      </c>
      <c r="AB23" s="405" t="s">
        <v>311</v>
      </c>
      <c r="AC23" s="405" t="s">
        <v>311</v>
      </c>
      <c r="AD23" s="405" t="s">
        <v>311</v>
      </c>
      <c r="AE23" s="405" t="s">
        <v>311</v>
      </c>
      <c r="AF23" s="405" t="s">
        <v>311</v>
      </c>
      <c r="AG23" s="405" t="s">
        <v>311</v>
      </c>
      <c r="AH23" s="405" t="s">
        <v>311</v>
      </c>
      <c r="AI23" s="405" t="s">
        <v>311</v>
      </c>
      <c r="AJ23" s="405" t="s">
        <v>311</v>
      </c>
      <c r="AK23" s="405" t="s">
        <v>311</v>
      </c>
      <c r="AL23" s="405" t="s">
        <v>311</v>
      </c>
      <c r="AM23" s="405" t="s">
        <v>311</v>
      </c>
      <c r="AN23" s="405" t="s">
        <v>311</v>
      </c>
      <c r="AO23" s="405" t="s">
        <v>311</v>
      </c>
      <c r="AP23" s="405" t="s">
        <v>311</v>
      </c>
      <c r="AQ23" s="405" t="s">
        <v>311</v>
      </c>
      <c r="AR23" s="405" t="s">
        <v>311</v>
      </c>
      <c r="AS23" s="206"/>
      <c r="AT23" s="206"/>
      <c r="AU23" s="206"/>
    </row>
    <row r="24" spans="1:47" ht="13">
      <c r="A24" s="410" t="s">
        <v>397</v>
      </c>
      <c r="B24" s="405" t="s">
        <v>311</v>
      </c>
      <c r="C24" s="405" t="s">
        <v>311</v>
      </c>
      <c r="D24" s="405" t="s">
        <v>311</v>
      </c>
      <c r="E24" s="405" t="s">
        <v>311</v>
      </c>
      <c r="F24" s="405" t="s">
        <v>311</v>
      </c>
      <c r="G24" s="405" t="s">
        <v>311</v>
      </c>
      <c r="H24" s="405" t="s">
        <v>311</v>
      </c>
      <c r="I24" s="405" t="s">
        <v>311</v>
      </c>
      <c r="J24" s="405" t="s">
        <v>311</v>
      </c>
      <c r="K24" s="405" t="s">
        <v>311</v>
      </c>
      <c r="L24" s="405" t="s">
        <v>311</v>
      </c>
      <c r="M24" s="405" t="s">
        <v>311</v>
      </c>
      <c r="N24" s="405" t="s">
        <v>311</v>
      </c>
      <c r="O24" s="405" t="s">
        <v>311</v>
      </c>
      <c r="P24" s="405" t="s">
        <v>311</v>
      </c>
      <c r="Q24" s="405" t="s">
        <v>311</v>
      </c>
      <c r="R24" s="405" t="s">
        <v>311</v>
      </c>
      <c r="S24" s="405" t="s">
        <v>311</v>
      </c>
      <c r="T24" s="405" t="s">
        <v>311</v>
      </c>
      <c r="U24" s="405" t="s">
        <v>311</v>
      </c>
      <c r="V24" s="405" t="s">
        <v>311</v>
      </c>
      <c r="W24" s="405" t="s">
        <v>311</v>
      </c>
      <c r="X24" s="405" t="s">
        <v>311</v>
      </c>
      <c r="Y24" s="405" t="s">
        <v>311</v>
      </c>
      <c r="Z24" s="405" t="s">
        <v>311</v>
      </c>
      <c r="AA24" s="405" t="s">
        <v>311</v>
      </c>
      <c r="AB24" s="405" t="s">
        <v>311</v>
      </c>
      <c r="AC24" s="405" t="s">
        <v>311</v>
      </c>
      <c r="AD24" s="405" t="s">
        <v>311</v>
      </c>
      <c r="AE24" s="405" t="s">
        <v>311</v>
      </c>
      <c r="AF24" s="405" t="s">
        <v>311</v>
      </c>
      <c r="AG24" s="405" t="s">
        <v>311</v>
      </c>
      <c r="AH24" s="405" t="s">
        <v>311</v>
      </c>
      <c r="AI24" s="405" t="s">
        <v>311</v>
      </c>
      <c r="AJ24" s="405" t="s">
        <v>311</v>
      </c>
      <c r="AK24" s="405" t="s">
        <v>311</v>
      </c>
      <c r="AL24" s="405" t="s">
        <v>311</v>
      </c>
      <c r="AM24" s="405" t="s">
        <v>311</v>
      </c>
      <c r="AN24" s="405" t="s">
        <v>311</v>
      </c>
      <c r="AO24" s="405" t="s">
        <v>311</v>
      </c>
      <c r="AP24" s="405" t="s">
        <v>311</v>
      </c>
      <c r="AQ24" s="405" t="s">
        <v>311</v>
      </c>
      <c r="AR24" s="405" t="s">
        <v>311</v>
      </c>
      <c r="AS24" s="206"/>
      <c r="AT24" s="206"/>
      <c r="AU24" s="206"/>
    </row>
    <row r="25" spans="1:47">
      <c r="A25" s="410" t="s">
        <v>79</v>
      </c>
      <c r="B25" s="405" t="s">
        <v>311</v>
      </c>
      <c r="C25" s="405" t="s">
        <v>311</v>
      </c>
      <c r="D25" s="405" t="s">
        <v>311</v>
      </c>
      <c r="E25" s="405" t="s">
        <v>311</v>
      </c>
      <c r="F25" s="405" t="s">
        <v>311</v>
      </c>
      <c r="G25" s="405" t="s">
        <v>311</v>
      </c>
      <c r="H25" s="405" t="s">
        <v>311</v>
      </c>
      <c r="I25" s="405" t="s">
        <v>311</v>
      </c>
      <c r="J25" s="405" t="s">
        <v>311</v>
      </c>
      <c r="K25" s="405" t="s">
        <v>311</v>
      </c>
      <c r="L25" s="405" t="s">
        <v>311</v>
      </c>
      <c r="M25" s="405" t="s">
        <v>311</v>
      </c>
      <c r="N25" s="405" t="s">
        <v>311</v>
      </c>
      <c r="O25" s="405" t="s">
        <v>311</v>
      </c>
      <c r="P25" s="405" t="s">
        <v>311</v>
      </c>
      <c r="Q25" s="405" t="s">
        <v>311</v>
      </c>
      <c r="R25" s="405" t="s">
        <v>311</v>
      </c>
      <c r="S25" s="405" t="s">
        <v>311</v>
      </c>
      <c r="T25" s="405" t="s">
        <v>311</v>
      </c>
      <c r="U25" s="405" t="s">
        <v>311</v>
      </c>
      <c r="V25" s="405" t="s">
        <v>311</v>
      </c>
      <c r="W25" s="405" t="s">
        <v>311</v>
      </c>
      <c r="X25" s="405" t="s">
        <v>311</v>
      </c>
      <c r="Y25" s="405" t="s">
        <v>311</v>
      </c>
      <c r="Z25" s="405" t="s">
        <v>311</v>
      </c>
      <c r="AA25" s="405" t="s">
        <v>311</v>
      </c>
      <c r="AB25" s="405" t="s">
        <v>311</v>
      </c>
      <c r="AC25" s="405" t="s">
        <v>311</v>
      </c>
      <c r="AD25" s="405" t="s">
        <v>311</v>
      </c>
      <c r="AE25" s="405" t="s">
        <v>311</v>
      </c>
      <c r="AF25" s="405" t="s">
        <v>311</v>
      </c>
      <c r="AG25" s="405" t="s">
        <v>311</v>
      </c>
      <c r="AH25" s="405" t="s">
        <v>311</v>
      </c>
      <c r="AI25" s="405" t="s">
        <v>311</v>
      </c>
      <c r="AJ25" s="405" t="s">
        <v>311</v>
      </c>
      <c r="AK25" s="405" t="s">
        <v>311</v>
      </c>
      <c r="AL25" s="405" t="s">
        <v>311</v>
      </c>
      <c r="AM25" s="405" t="s">
        <v>311</v>
      </c>
      <c r="AN25" s="405" t="s">
        <v>311</v>
      </c>
      <c r="AO25" s="405" t="s">
        <v>311</v>
      </c>
      <c r="AP25" s="405" t="s">
        <v>311</v>
      </c>
      <c r="AQ25" s="405" t="s">
        <v>311</v>
      </c>
      <c r="AR25" s="405" t="s">
        <v>311</v>
      </c>
      <c r="AS25" s="206"/>
      <c r="AT25" s="206"/>
      <c r="AU25" s="206"/>
    </row>
    <row r="26" spans="1:47">
      <c r="A26" s="410" t="s">
        <v>60</v>
      </c>
      <c r="B26" s="405" t="s">
        <v>311</v>
      </c>
      <c r="C26" s="405" t="s">
        <v>311</v>
      </c>
      <c r="D26" s="405" t="s">
        <v>311</v>
      </c>
      <c r="E26" s="405" t="s">
        <v>311</v>
      </c>
      <c r="F26" s="405" t="s">
        <v>311</v>
      </c>
      <c r="G26" s="405" t="s">
        <v>311</v>
      </c>
      <c r="H26" s="405" t="s">
        <v>311</v>
      </c>
      <c r="I26" s="405" t="s">
        <v>311</v>
      </c>
      <c r="J26" s="405" t="s">
        <v>311</v>
      </c>
      <c r="K26" s="405" t="s">
        <v>311</v>
      </c>
      <c r="L26" s="405" t="s">
        <v>311</v>
      </c>
      <c r="M26" s="405" t="s">
        <v>311</v>
      </c>
      <c r="N26" s="405" t="s">
        <v>311</v>
      </c>
      <c r="O26" s="405" t="s">
        <v>311</v>
      </c>
      <c r="P26" s="405" t="s">
        <v>311</v>
      </c>
      <c r="Q26" s="405" t="s">
        <v>311</v>
      </c>
      <c r="R26" s="405" t="s">
        <v>311</v>
      </c>
      <c r="S26" s="405" t="s">
        <v>311</v>
      </c>
      <c r="T26" s="405" t="s">
        <v>311</v>
      </c>
      <c r="U26" s="405" t="s">
        <v>311</v>
      </c>
      <c r="V26" s="405" t="s">
        <v>311</v>
      </c>
      <c r="W26" s="405" t="s">
        <v>311</v>
      </c>
      <c r="X26" s="405" t="s">
        <v>311</v>
      </c>
      <c r="Y26" s="405" t="s">
        <v>311</v>
      </c>
      <c r="Z26" s="405" t="s">
        <v>311</v>
      </c>
      <c r="AA26" s="405" t="s">
        <v>311</v>
      </c>
      <c r="AB26" s="405" t="s">
        <v>311</v>
      </c>
      <c r="AC26" s="405" t="s">
        <v>311</v>
      </c>
      <c r="AD26" s="405" t="s">
        <v>311</v>
      </c>
      <c r="AE26" s="405" t="s">
        <v>311</v>
      </c>
      <c r="AF26" s="405" t="s">
        <v>311</v>
      </c>
      <c r="AG26" s="405" t="s">
        <v>311</v>
      </c>
      <c r="AH26" s="405" t="s">
        <v>311</v>
      </c>
      <c r="AI26" s="405" t="s">
        <v>311</v>
      </c>
      <c r="AJ26" s="405" t="s">
        <v>311</v>
      </c>
      <c r="AK26" s="405" t="s">
        <v>311</v>
      </c>
      <c r="AL26" s="405" t="s">
        <v>311</v>
      </c>
      <c r="AM26" s="405" t="s">
        <v>311</v>
      </c>
      <c r="AN26" s="405" t="s">
        <v>311</v>
      </c>
      <c r="AO26" s="405" t="s">
        <v>311</v>
      </c>
      <c r="AP26" s="405" t="s">
        <v>311</v>
      </c>
      <c r="AQ26" s="405" t="s">
        <v>311</v>
      </c>
      <c r="AR26" s="405" t="s">
        <v>311</v>
      </c>
      <c r="AS26" s="206"/>
      <c r="AT26" s="206"/>
      <c r="AU26" s="206"/>
    </row>
    <row r="27" spans="1:47">
      <c r="A27" s="398" t="s">
        <v>122</v>
      </c>
      <c r="B27" s="405" t="s">
        <v>311</v>
      </c>
      <c r="C27" s="405" t="s">
        <v>311</v>
      </c>
      <c r="D27" s="405" t="s">
        <v>311</v>
      </c>
      <c r="E27" s="405" t="s">
        <v>311</v>
      </c>
      <c r="F27" s="405" t="s">
        <v>311</v>
      </c>
      <c r="G27" s="405" t="s">
        <v>311</v>
      </c>
      <c r="H27" s="405" t="s">
        <v>311</v>
      </c>
      <c r="I27" s="405" t="s">
        <v>311</v>
      </c>
      <c r="J27" s="405" t="s">
        <v>311</v>
      </c>
      <c r="K27" s="405" t="s">
        <v>311</v>
      </c>
      <c r="L27" s="405" t="s">
        <v>311</v>
      </c>
      <c r="M27" s="405" t="s">
        <v>311</v>
      </c>
      <c r="N27" s="405" t="s">
        <v>311</v>
      </c>
      <c r="O27" s="405" t="s">
        <v>311</v>
      </c>
      <c r="P27" s="405" t="s">
        <v>311</v>
      </c>
      <c r="Q27" s="405" t="s">
        <v>311</v>
      </c>
      <c r="R27" s="405" t="s">
        <v>311</v>
      </c>
      <c r="S27" s="405" t="s">
        <v>311</v>
      </c>
      <c r="T27" s="405" t="s">
        <v>311</v>
      </c>
      <c r="U27" s="405" t="s">
        <v>311</v>
      </c>
      <c r="V27" s="405" t="s">
        <v>311</v>
      </c>
      <c r="W27" s="405" t="s">
        <v>311</v>
      </c>
      <c r="X27" s="405" t="s">
        <v>311</v>
      </c>
      <c r="Y27" s="405" t="s">
        <v>311</v>
      </c>
      <c r="Z27" s="405" t="s">
        <v>311</v>
      </c>
      <c r="AA27" s="405" t="s">
        <v>311</v>
      </c>
      <c r="AB27" s="405" t="s">
        <v>311</v>
      </c>
      <c r="AC27" s="405" t="s">
        <v>311</v>
      </c>
      <c r="AD27" s="405" t="s">
        <v>311</v>
      </c>
      <c r="AE27" s="405" t="s">
        <v>311</v>
      </c>
      <c r="AF27" s="405" t="s">
        <v>311</v>
      </c>
      <c r="AG27" s="405" t="s">
        <v>311</v>
      </c>
      <c r="AH27" s="405" t="s">
        <v>311</v>
      </c>
      <c r="AI27" s="405" t="s">
        <v>311</v>
      </c>
      <c r="AJ27" s="405" t="s">
        <v>311</v>
      </c>
      <c r="AK27" s="405" t="s">
        <v>311</v>
      </c>
      <c r="AL27" s="405" t="s">
        <v>311</v>
      </c>
      <c r="AM27" s="405" t="s">
        <v>311</v>
      </c>
      <c r="AN27" s="405" t="s">
        <v>311</v>
      </c>
      <c r="AO27" s="405" t="s">
        <v>311</v>
      </c>
      <c r="AP27" s="405" t="s">
        <v>311</v>
      </c>
      <c r="AQ27" s="405" t="s">
        <v>311</v>
      </c>
      <c r="AR27" s="405" t="s">
        <v>311</v>
      </c>
    </row>
    <row r="28" spans="1:47">
      <c r="A28" s="388" t="s">
        <v>57</v>
      </c>
      <c r="B28" s="405" t="s">
        <v>311</v>
      </c>
      <c r="C28" s="405" t="s">
        <v>311</v>
      </c>
      <c r="D28" s="405" t="s">
        <v>311</v>
      </c>
      <c r="E28" s="405" t="s">
        <v>311</v>
      </c>
      <c r="F28" s="405" t="s">
        <v>311</v>
      </c>
      <c r="G28" s="405" t="s">
        <v>311</v>
      </c>
      <c r="H28" s="405" t="s">
        <v>311</v>
      </c>
      <c r="I28" s="405" t="s">
        <v>311</v>
      </c>
      <c r="J28" s="405" t="s">
        <v>311</v>
      </c>
      <c r="K28" s="405" t="s">
        <v>311</v>
      </c>
      <c r="L28" s="405" t="s">
        <v>311</v>
      </c>
      <c r="M28" s="405" t="s">
        <v>311</v>
      </c>
      <c r="N28" s="405" t="s">
        <v>311</v>
      </c>
      <c r="O28" s="405" t="s">
        <v>311</v>
      </c>
      <c r="P28" s="405" t="s">
        <v>311</v>
      </c>
      <c r="Q28" s="405" t="s">
        <v>311</v>
      </c>
      <c r="R28" s="405" t="s">
        <v>311</v>
      </c>
      <c r="S28" s="405" t="s">
        <v>311</v>
      </c>
      <c r="T28" s="405" t="s">
        <v>311</v>
      </c>
      <c r="U28" s="405" t="s">
        <v>311</v>
      </c>
      <c r="V28" s="405" t="s">
        <v>311</v>
      </c>
      <c r="W28" s="405" t="s">
        <v>311</v>
      </c>
      <c r="X28" s="405" t="s">
        <v>311</v>
      </c>
      <c r="Y28" s="405" t="s">
        <v>311</v>
      </c>
      <c r="Z28" s="405" t="s">
        <v>311</v>
      </c>
      <c r="AA28" s="405" t="s">
        <v>311</v>
      </c>
      <c r="AB28" s="405" t="s">
        <v>311</v>
      </c>
      <c r="AC28" s="405" t="s">
        <v>311</v>
      </c>
      <c r="AD28" s="405" t="s">
        <v>311</v>
      </c>
      <c r="AE28" s="405" t="s">
        <v>311</v>
      </c>
      <c r="AF28" s="405" t="s">
        <v>311</v>
      </c>
      <c r="AG28" s="405" t="s">
        <v>311</v>
      </c>
      <c r="AH28" s="405" t="s">
        <v>311</v>
      </c>
      <c r="AI28" s="405" t="s">
        <v>311</v>
      </c>
      <c r="AJ28" s="405" t="s">
        <v>311</v>
      </c>
      <c r="AK28" s="405" t="s">
        <v>311</v>
      </c>
      <c r="AL28" s="405" t="s">
        <v>311</v>
      </c>
      <c r="AM28" s="405" t="s">
        <v>311</v>
      </c>
      <c r="AN28" s="405" t="s">
        <v>311</v>
      </c>
      <c r="AO28" s="405" t="s">
        <v>311</v>
      </c>
      <c r="AP28" s="405" t="s">
        <v>311</v>
      </c>
      <c r="AQ28" s="405" t="s">
        <v>311</v>
      </c>
      <c r="AR28" s="405" t="s">
        <v>311</v>
      </c>
    </row>
    <row r="29" spans="1:47">
      <c r="A29" s="388" t="s">
        <v>121</v>
      </c>
      <c r="B29" s="405" t="s">
        <v>311</v>
      </c>
      <c r="C29" s="405" t="s">
        <v>311</v>
      </c>
      <c r="D29" s="405" t="s">
        <v>311</v>
      </c>
      <c r="E29" s="405" t="s">
        <v>311</v>
      </c>
      <c r="F29" s="405" t="s">
        <v>311</v>
      </c>
      <c r="G29" s="405" t="s">
        <v>311</v>
      </c>
      <c r="H29" s="405" t="s">
        <v>311</v>
      </c>
      <c r="I29" s="405" t="s">
        <v>311</v>
      </c>
      <c r="J29" s="405" t="s">
        <v>311</v>
      </c>
      <c r="K29" s="405" t="s">
        <v>311</v>
      </c>
      <c r="L29" s="405" t="s">
        <v>311</v>
      </c>
      <c r="M29" s="405" t="s">
        <v>311</v>
      </c>
      <c r="N29" s="405" t="s">
        <v>311</v>
      </c>
      <c r="O29" s="405" t="s">
        <v>311</v>
      </c>
      <c r="P29" s="405" t="s">
        <v>311</v>
      </c>
      <c r="Q29" s="405" t="s">
        <v>311</v>
      </c>
      <c r="R29" s="405" t="s">
        <v>311</v>
      </c>
      <c r="S29" s="405" t="s">
        <v>311</v>
      </c>
      <c r="T29" s="405" t="s">
        <v>311</v>
      </c>
      <c r="U29" s="405" t="s">
        <v>311</v>
      </c>
      <c r="V29" s="405" t="s">
        <v>311</v>
      </c>
      <c r="W29" s="405" t="s">
        <v>311</v>
      </c>
      <c r="X29" s="405" t="s">
        <v>311</v>
      </c>
      <c r="Y29" s="405" t="s">
        <v>311</v>
      </c>
      <c r="Z29" s="405" t="s">
        <v>311</v>
      </c>
      <c r="AA29" s="405" t="s">
        <v>311</v>
      </c>
      <c r="AB29" s="405" t="s">
        <v>311</v>
      </c>
      <c r="AC29" s="405" t="s">
        <v>311</v>
      </c>
      <c r="AD29" s="405" t="s">
        <v>311</v>
      </c>
      <c r="AE29" s="405" t="s">
        <v>311</v>
      </c>
      <c r="AF29" s="405" t="s">
        <v>311</v>
      </c>
      <c r="AG29" s="405" t="s">
        <v>311</v>
      </c>
      <c r="AH29" s="405" t="s">
        <v>311</v>
      </c>
      <c r="AI29" s="405" t="s">
        <v>311</v>
      </c>
      <c r="AJ29" s="405" t="s">
        <v>311</v>
      </c>
      <c r="AK29" s="405" t="s">
        <v>311</v>
      </c>
      <c r="AL29" s="405" t="s">
        <v>311</v>
      </c>
      <c r="AM29" s="405" t="s">
        <v>311</v>
      </c>
      <c r="AN29" s="405" t="s">
        <v>311</v>
      </c>
      <c r="AO29" s="405" t="s">
        <v>311</v>
      </c>
      <c r="AP29" s="405" t="s">
        <v>311</v>
      </c>
      <c r="AQ29" s="405" t="s">
        <v>311</v>
      </c>
      <c r="AR29" s="405" t="s">
        <v>311</v>
      </c>
    </row>
    <row r="30" spans="1:47" ht="13">
      <c r="A30" s="388" t="s">
        <v>318</v>
      </c>
      <c r="B30" s="405" t="s">
        <v>311</v>
      </c>
      <c r="C30" s="405" t="s">
        <v>311</v>
      </c>
      <c r="D30" s="405" t="s">
        <v>311</v>
      </c>
      <c r="E30" s="405" t="s">
        <v>311</v>
      </c>
      <c r="F30" s="405" t="s">
        <v>311</v>
      </c>
      <c r="G30" s="405" t="s">
        <v>311</v>
      </c>
      <c r="H30" s="405" t="s">
        <v>311</v>
      </c>
      <c r="I30" s="405" t="s">
        <v>311</v>
      </c>
      <c r="J30" s="405" t="s">
        <v>311</v>
      </c>
      <c r="K30" s="405" t="s">
        <v>311</v>
      </c>
      <c r="L30" s="405" t="s">
        <v>311</v>
      </c>
      <c r="M30" s="405" t="s">
        <v>311</v>
      </c>
      <c r="N30" s="405" t="s">
        <v>311</v>
      </c>
      <c r="O30" s="405" t="s">
        <v>311</v>
      </c>
      <c r="P30" s="405" t="s">
        <v>311</v>
      </c>
      <c r="Q30" s="405" t="s">
        <v>311</v>
      </c>
      <c r="R30" s="405" t="s">
        <v>311</v>
      </c>
      <c r="S30" s="405" t="s">
        <v>311</v>
      </c>
      <c r="T30" s="405" t="s">
        <v>311</v>
      </c>
      <c r="U30" s="405" t="s">
        <v>311</v>
      </c>
      <c r="V30" s="405" t="s">
        <v>311</v>
      </c>
      <c r="W30" s="405" t="s">
        <v>311</v>
      </c>
      <c r="X30" s="405" t="s">
        <v>311</v>
      </c>
      <c r="Y30" s="405" t="s">
        <v>311</v>
      </c>
      <c r="Z30" s="405" t="s">
        <v>311</v>
      </c>
      <c r="AA30" s="405" t="s">
        <v>311</v>
      </c>
      <c r="AB30" s="405" t="s">
        <v>311</v>
      </c>
      <c r="AC30" s="405" t="s">
        <v>311</v>
      </c>
      <c r="AD30" s="405" t="s">
        <v>311</v>
      </c>
      <c r="AE30" s="405" t="s">
        <v>311</v>
      </c>
      <c r="AF30" s="405" t="s">
        <v>311</v>
      </c>
      <c r="AG30" s="405" t="s">
        <v>311</v>
      </c>
      <c r="AH30" s="405" t="s">
        <v>311</v>
      </c>
      <c r="AI30" s="405" t="s">
        <v>311</v>
      </c>
      <c r="AJ30" s="405" t="s">
        <v>311</v>
      </c>
      <c r="AK30" s="405" t="s">
        <v>311</v>
      </c>
      <c r="AL30" s="405" t="s">
        <v>311</v>
      </c>
      <c r="AM30" s="405" t="s">
        <v>311</v>
      </c>
      <c r="AN30" s="405" t="s">
        <v>311</v>
      </c>
      <c r="AO30" s="405" t="s">
        <v>311</v>
      </c>
      <c r="AP30" s="405" t="s">
        <v>311</v>
      </c>
      <c r="AQ30" s="405" t="s">
        <v>311</v>
      </c>
      <c r="AR30" s="405" t="s">
        <v>311</v>
      </c>
    </row>
    <row r="31" spans="1:47">
      <c r="A31" s="388" t="s">
        <v>432</v>
      </c>
      <c r="B31" s="405" t="s">
        <v>311</v>
      </c>
      <c r="C31" s="405" t="s">
        <v>311</v>
      </c>
      <c r="D31" s="405" t="s">
        <v>311</v>
      </c>
      <c r="E31" s="405" t="s">
        <v>311</v>
      </c>
      <c r="F31" s="405" t="s">
        <v>311</v>
      </c>
      <c r="G31" s="405" t="s">
        <v>311</v>
      </c>
      <c r="H31" s="405" t="s">
        <v>311</v>
      </c>
      <c r="I31" s="405" t="s">
        <v>311</v>
      </c>
      <c r="J31" s="405" t="s">
        <v>311</v>
      </c>
      <c r="K31" s="405" t="s">
        <v>311</v>
      </c>
      <c r="L31" s="405" t="s">
        <v>311</v>
      </c>
      <c r="M31" s="405" t="s">
        <v>311</v>
      </c>
      <c r="N31" s="405" t="s">
        <v>311</v>
      </c>
      <c r="O31" s="405" t="s">
        <v>311</v>
      </c>
      <c r="P31" s="405" t="s">
        <v>311</v>
      </c>
      <c r="Q31" s="405" t="s">
        <v>311</v>
      </c>
      <c r="R31" s="405" t="s">
        <v>311</v>
      </c>
      <c r="S31" s="405" t="s">
        <v>311</v>
      </c>
      <c r="T31" s="405" t="s">
        <v>311</v>
      </c>
      <c r="U31" s="405" t="s">
        <v>311</v>
      </c>
      <c r="V31" s="405" t="s">
        <v>311</v>
      </c>
      <c r="W31" s="405" t="s">
        <v>311</v>
      </c>
      <c r="X31" s="405" t="s">
        <v>311</v>
      </c>
      <c r="Y31" s="405" t="s">
        <v>311</v>
      </c>
      <c r="Z31" s="405" t="s">
        <v>311</v>
      </c>
      <c r="AA31" s="405" t="s">
        <v>311</v>
      </c>
      <c r="AB31" s="405" t="s">
        <v>311</v>
      </c>
      <c r="AC31" s="405" t="s">
        <v>311</v>
      </c>
      <c r="AD31" s="405" t="s">
        <v>311</v>
      </c>
      <c r="AE31" s="405" t="s">
        <v>311</v>
      </c>
      <c r="AF31" s="405" t="s">
        <v>311</v>
      </c>
      <c r="AG31" s="405" t="s">
        <v>311</v>
      </c>
      <c r="AH31" s="405" t="s">
        <v>311</v>
      </c>
      <c r="AI31" s="405" t="s">
        <v>311</v>
      </c>
      <c r="AJ31" s="405" t="s">
        <v>311</v>
      </c>
      <c r="AK31" s="405" t="s">
        <v>311</v>
      </c>
      <c r="AL31" s="405" t="s">
        <v>311</v>
      </c>
      <c r="AM31" s="405" t="s">
        <v>311</v>
      </c>
      <c r="AN31" s="405" t="s">
        <v>311</v>
      </c>
      <c r="AO31" s="405" t="s">
        <v>311</v>
      </c>
      <c r="AP31" s="405" t="s">
        <v>311</v>
      </c>
      <c r="AQ31" s="405" t="s">
        <v>311</v>
      </c>
      <c r="AR31" s="405" t="s">
        <v>311</v>
      </c>
    </row>
    <row r="34" spans="1:4" ht="13">
      <c r="C34" s="386"/>
      <c r="D34" s="396" t="s">
        <v>268</v>
      </c>
    </row>
    <row r="38" spans="1:4">
      <c r="A38" s="167" t="s">
        <v>269</v>
      </c>
    </row>
    <row r="40" spans="1:4">
      <c r="A40" s="167" t="s">
        <v>135</v>
      </c>
    </row>
    <row r="41" spans="1:4">
      <c r="A41" s="167" t="s">
        <v>134</v>
      </c>
    </row>
    <row r="42" spans="1:4">
      <c r="A42" s="167" t="s">
        <v>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S49"/>
  <sheetViews>
    <sheetView showGridLines="0" zoomScaleNormal="100" workbookViewId="0">
      <selection sqref="A1:I1"/>
    </sheetView>
  </sheetViews>
  <sheetFormatPr baseColWidth="10" defaultColWidth="9.1640625" defaultRowHeight="11"/>
  <cols>
    <col min="1" max="1" width="35.6640625" style="3" customWidth="1"/>
    <col min="2" max="2" width="11.6640625" style="3" customWidth="1"/>
    <col min="3" max="3" width="11.6640625" style="9" customWidth="1"/>
    <col min="4" max="4" width="11.6640625" style="87" customWidth="1"/>
    <col min="5" max="7" width="11.6640625" style="28" customWidth="1"/>
    <col min="8" max="8" width="5.83203125" style="28" customWidth="1"/>
    <col min="9" max="9" width="1.6640625" style="28" customWidth="1"/>
    <col min="10" max="15" width="11.6640625" style="28" customWidth="1"/>
    <col min="16" max="16" width="9.1640625" style="3"/>
    <col min="17" max="17" width="0.5" style="3" customWidth="1"/>
    <col min="18" max="16384" width="9.1640625" style="3"/>
  </cols>
  <sheetData>
    <row r="1" spans="1:16" ht="12">
      <c r="A1" s="1022" t="s">
        <v>282</v>
      </c>
      <c r="B1" s="1022"/>
      <c r="C1" s="1022"/>
      <c r="D1" s="1022"/>
      <c r="E1" s="1022"/>
      <c r="F1" s="1022"/>
      <c r="G1" s="1022"/>
      <c r="H1" s="1022"/>
      <c r="I1" s="1022"/>
      <c r="J1" s="527"/>
      <c r="K1" s="527"/>
      <c r="L1" s="375"/>
      <c r="M1" s="375"/>
      <c r="N1" s="375"/>
      <c r="O1" s="375"/>
      <c r="P1" s="35"/>
    </row>
    <row r="2" spans="1:16" ht="12.75" customHeight="1">
      <c r="A2" s="691" t="s">
        <v>536</v>
      </c>
      <c r="B2" s="442"/>
      <c r="C2" s="442"/>
      <c r="D2" s="169"/>
      <c r="E2" s="464"/>
      <c r="F2" s="464"/>
      <c r="G2" s="464"/>
      <c r="H2" s="464"/>
      <c r="I2" s="464"/>
      <c r="J2" s="464"/>
      <c r="K2" s="464"/>
      <c r="L2" s="176"/>
      <c r="M2" s="176"/>
      <c r="N2" s="176"/>
      <c r="O2" s="176"/>
      <c r="P2" s="81"/>
    </row>
    <row r="3" spans="1:16" ht="12.75" customHeight="1">
      <c r="A3" s="162" t="s">
        <v>0</v>
      </c>
      <c r="B3" s="619"/>
      <c r="C3" s="465"/>
      <c r="D3" s="169"/>
      <c r="E3" s="464"/>
      <c r="F3" s="464"/>
      <c r="G3" s="464"/>
      <c r="H3" s="464"/>
      <c r="I3" s="464"/>
      <c r="J3" s="464"/>
      <c r="K3" s="464"/>
      <c r="L3" s="176"/>
      <c r="M3" s="176"/>
      <c r="N3" s="176"/>
      <c r="O3" s="176"/>
      <c r="P3" s="81"/>
    </row>
    <row r="4" spans="1:16" s="94" customFormat="1" ht="11.25" customHeight="1">
      <c r="A4" s="88"/>
      <c r="B4" s="88"/>
      <c r="C4" s="323"/>
      <c r="D4" s="324"/>
      <c r="E4" s="199"/>
      <c r="F4" s="199"/>
      <c r="G4" s="199"/>
      <c r="H4" s="199"/>
      <c r="I4" s="199"/>
      <c r="J4" s="199"/>
      <c r="K4" s="199"/>
      <c r="L4" s="199"/>
      <c r="M4" s="199"/>
      <c r="N4" s="199"/>
      <c r="O4" s="199"/>
    </row>
    <row r="5" spans="1:16" ht="13">
      <c r="A5" s="463"/>
      <c r="B5" s="1019" t="s">
        <v>291</v>
      </c>
      <c r="C5" s="1019"/>
      <c r="D5" s="1019"/>
      <c r="E5" s="1019"/>
      <c r="F5" s="1019"/>
      <c r="G5" s="1019"/>
      <c r="H5" s="462"/>
      <c r="I5" s="484"/>
      <c r="J5" s="485"/>
      <c r="K5" s="485"/>
      <c r="L5" s="485"/>
      <c r="M5" s="485"/>
      <c r="N5" s="485"/>
      <c r="O5" s="175"/>
    </row>
    <row r="6" spans="1:16" ht="36">
      <c r="A6" s="280"/>
      <c r="B6" s="427" t="s">
        <v>401</v>
      </c>
      <c r="C6" s="427" t="s">
        <v>250</v>
      </c>
      <c r="D6" s="427" t="s">
        <v>251</v>
      </c>
      <c r="E6" s="427" t="s">
        <v>252</v>
      </c>
      <c r="F6" s="684" t="s">
        <v>253</v>
      </c>
      <c r="G6" s="427" t="s">
        <v>307</v>
      </c>
      <c r="H6" s="469"/>
      <c r="I6" s="381"/>
      <c r="J6" s="381"/>
      <c r="K6" s="381"/>
      <c r="L6" s="381"/>
      <c r="M6" s="381"/>
      <c r="N6" s="381"/>
      <c r="O6" s="381"/>
    </row>
    <row r="7" spans="1:16">
      <c r="B7" s="251"/>
      <c r="C7" s="251"/>
      <c r="D7" s="251"/>
      <c r="E7" s="251"/>
      <c r="F7" s="251"/>
      <c r="G7" s="251"/>
      <c r="H7" s="251"/>
      <c r="I7" s="251"/>
      <c r="J7" s="251"/>
      <c r="K7" s="251"/>
      <c r="L7" s="251"/>
      <c r="M7" s="251"/>
      <c r="N7" s="251"/>
      <c r="O7" s="251"/>
    </row>
    <row r="8" spans="1:16" ht="12">
      <c r="A8" s="241" t="s">
        <v>306</v>
      </c>
      <c r="B8" s="663">
        <v>67</v>
      </c>
      <c r="C8" s="663">
        <v>160</v>
      </c>
      <c r="D8" s="663">
        <v>366</v>
      </c>
      <c r="E8" s="663">
        <v>654</v>
      </c>
      <c r="F8" s="663">
        <v>25</v>
      </c>
      <c r="G8" s="663">
        <v>1272</v>
      </c>
      <c r="H8" s="415"/>
      <c r="I8" s="415"/>
      <c r="J8" s="415"/>
      <c r="K8" s="415"/>
      <c r="L8" s="415"/>
      <c r="M8" s="415"/>
      <c r="N8" s="415"/>
      <c r="O8" s="213"/>
    </row>
    <row r="9" spans="1:16">
      <c r="A9" s="241"/>
      <c r="B9" s="661"/>
      <c r="C9" s="662"/>
      <c r="E9" s="87"/>
      <c r="F9" s="87"/>
      <c r="G9" s="87"/>
      <c r="H9" s="415"/>
      <c r="I9" s="415"/>
      <c r="J9" s="13"/>
      <c r="K9" s="13"/>
      <c r="L9" s="13"/>
      <c r="M9" s="13"/>
      <c r="N9" s="13"/>
      <c r="O9" s="213"/>
    </row>
    <row r="10" spans="1:16" ht="12">
      <c r="A10" s="242" t="s">
        <v>147</v>
      </c>
      <c r="B10" s="663">
        <v>12982</v>
      </c>
      <c r="C10" s="663">
        <v>29618</v>
      </c>
      <c r="D10" s="663">
        <v>70497</v>
      </c>
      <c r="E10" s="663">
        <v>125435</v>
      </c>
      <c r="F10" s="663">
        <v>5187</v>
      </c>
      <c r="G10" s="663">
        <v>243719</v>
      </c>
      <c r="H10" s="483"/>
      <c r="I10" s="483"/>
      <c r="J10" s="415"/>
      <c r="K10" s="415"/>
      <c r="L10" s="415"/>
      <c r="M10" s="415"/>
      <c r="N10" s="415"/>
      <c r="O10" s="246"/>
    </row>
    <row r="11" spans="1:16">
      <c r="A11" s="242"/>
      <c r="B11" s="661"/>
      <c r="C11" s="662"/>
      <c r="E11" s="87"/>
      <c r="F11" s="87"/>
      <c r="G11" s="87"/>
      <c r="H11" s="483"/>
      <c r="I11" s="483"/>
      <c r="J11" s="483"/>
      <c r="K11" s="483"/>
      <c r="L11" s="483"/>
      <c r="M11" s="483"/>
      <c r="N11" s="483"/>
      <c r="O11" s="246"/>
    </row>
    <row r="12" spans="1:16">
      <c r="A12" s="243" t="s">
        <v>286</v>
      </c>
      <c r="B12" s="142">
        <v>97.7</v>
      </c>
      <c r="C12" s="142">
        <v>97.3</v>
      </c>
      <c r="D12" s="142">
        <v>97.6</v>
      </c>
      <c r="E12" s="142">
        <v>98.2</v>
      </c>
      <c r="F12" s="142">
        <v>99.2</v>
      </c>
      <c r="G12" s="142">
        <v>97.9</v>
      </c>
      <c r="H12" s="357"/>
      <c r="I12" s="357"/>
      <c r="J12" s="357"/>
      <c r="K12" s="357"/>
      <c r="L12" s="357"/>
      <c r="M12" s="357"/>
      <c r="N12" s="357"/>
      <c r="O12" s="245"/>
    </row>
    <row r="13" spans="1:16">
      <c r="A13" s="243"/>
      <c r="B13" s="87"/>
      <c r="C13" s="87"/>
      <c r="E13" s="87"/>
      <c r="F13" s="87"/>
      <c r="G13" s="87"/>
      <c r="H13" s="10"/>
      <c r="I13" s="10"/>
      <c r="J13" s="10"/>
      <c r="K13" s="10"/>
      <c r="L13" s="10"/>
      <c r="M13" s="10"/>
      <c r="N13" s="10"/>
    </row>
    <row r="14" spans="1:16" ht="12">
      <c r="A14" s="239" t="s">
        <v>50</v>
      </c>
      <c r="B14" s="87"/>
      <c r="C14" s="87"/>
      <c r="E14" s="87"/>
      <c r="F14" s="87"/>
      <c r="G14" s="87"/>
      <c r="H14" s="10"/>
      <c r="I14" s="10"/>
      <c r="J14" s="10"/>
      <c r="K14" s="10"/>
      <c r="L14" s="10"/>
      <c r="M14" s="10"/>
      <c r="N14" s="10"/>
    </row>
    <row r="15" spans="1:16" ht="12">
      <c r="A15" s="249" t="s">
        <v>52</v>
      </c>
      <c r="B15" s="142">
        <v>70.3</v>
      </c>
      <c r="C15" s="142">
        <v>68.400000000000006</v>
      </c>
      <c r="D15" s="142">
        <v>71.2</v>
      </c>
      <c r="E15" s="142">
        <v>75.7</v>
      </c>
      <c r="F15" s="142">
        <v>79.8</v>
      </c>
      <c r="G15" s="142">
        <v>73.3</v>
      </c>
      <c r="H15" s="357"/>
      <c r="I15" s="357"/>
      <c r="J15" s="357"/>
      <c r="K15" s="357"/>
      <c r="L15" s="357"/>
      <c r="M15" s="357"/>
      <c r="N15" s="357"/>
      <c r="O15" s="245"/>
    </row>
    <row r="16" spans="1:16" ht="12">
      <c r="A16" s="250" t="s">
        <v>262</v>
      </c>
      <c r="B16" s="142">
        <v>60.2</v>
      </c>
      <c r="C16" s="142">
        <v>58</v>
      </c>
      <c r="D16" s="142">
        <v>61.5</v>
      </c>
      <c r="E16" s="142">
        <v>67.400000000000006</v>
      </c>
      <c r="F16" s="142">
        <v>72.2</v>
      </c>
      <c r="G16" s="142">
        <v>64.3</v>
      </c>
      <c r="H16" s="357"/>
      <c r="I16" s="357"/>
      <c r="J16" s="357"/>
      <c r="K16" s="357"/>
      <c r="L16" s="357"/>
      <c r="M16" s="357"/>
      <c r="N16" s="357"/>
      <c r="O16" s="245"/>
    </row>
    <row r="17" spans="1:15" ht="12">
      <c r="A17" s="249" t="s">
        <v>54</v>
      </c>
      <c r="B17" s="142">
        <v>96.7</v>
      </c>
      <c r="C17" s="142">
        <v>96.1</v>
      </c>
      <c r="D17" s="142">
        <v>96.6</v>
      </c>
      <c r="E17" s="142">
        <v>97.4</v>
      </c>
      <c r="F17" s="142">
        <v>98.5</v>
      </c>
      <c r="G17" s="142">
        <v>97</v>
      </c>
      <c r="H17" s="357"/>
      <c r="I17" s="357"/>
      <c r="J17" s="357"/>
      <c r="K17" s="357"/>
      <c r="L17" s="357"/>
      <c r="M17" s="357"/>
      <c r="N17" s="357"/>
      <c r="O17" s="245"/>
    </row>
    <row r="18" spans="1:15" ht="12">
      <c r="A18" s="250" t="s">
        <v>263</v>
      </c>
      <c r="B18" s="142">
        <v>94.4</v>
      </c>
      <c r="C18" s="142">
        <v>93.4</v>
      </c>
      <c r="D18" s="142">
        <v>94.4</v>
      </c>
      <c r="E18" s="142">
        <v>95.6</v>
      </c>
      <c r="F18" s="142">
        <v>97.4</v>
      </c>
      <c r="G18" s="142">
        <v>95</v>
      </c>
      <c r="H18" s="357"/>
      <c r="I18" s="357"/>
      <c r="J18" s="357"/>
      <c r="K18" s="357"/>
      <c r="L18" s="357"/>
      <c r="M18" s="357"/>
      <c r="N18" s="357"/>
      <c r="O18" s="245"/>
    </row>
    <row r="19" spans="1:15">
      <c r="A19" s="250"/>
      <c r="B19" s="87"/>
      <c r="C19" s="87"/>
      <c r="E19" s="87"/>
      <c r="F19" s="87"/>
      <c r="G19" s="87"/>
      <c r="H19" s="10"/>
      <c r="I19" s="10"/>
      <c r="J19" s="10"/>
      <c r="K19" s="10"/>
      <c r="L19" s="10"/>
      <c r="M19" s="10"/>
      <c r="N19" s="10"/>
    </row>
    <row r="20" spans="1:15" ht="12">
      <c r="A20" s="238" t="s">
        <v>287</v>
      </c>
      <c r="B20" s="142">
        <v>99.5</v>
      </c>
      <c r="C20" s="142">
        <v>99.5</v>
      </c>
      <c r="D20" s="142">
        <v>99.6</v>
      </c>
      <c r="E20" s="142">
        <v>99.7</v>
      </c>
      <c r="F20" s="142">
        <v>99.9</v>
      </c>
      <c r="G20" s="142">
        <v>99.7</v>
      </c>
      <c r="H20" s="357"/>
      <c r="I20" s="357"/>
      <c r="J20" s="357"/>
      <c r="K20" s="357"/>
      <c r="L20" s="357"/>
      <c r="M20" s="357"/>
      <c r="N20" s="357"/>
      <c r="O20" s="245"/>
    </row>
    <row r="21" spans="1:15">
      <c r="A21" s="238"/>
      <c r="B21" s="87"/>
      <c r="C21" s="87"/>
      <c r="E21" s="87"/>
      <c r="F21" s="87"/>
      <c r="G21" s="87"/>
      <c r="H21" s="10"/>
      <c r="I21" s="10"/>
      <c r="J21" s="10"/>
      <c r="K21" s="10"/>
      <c r="L21" s="10"/>
      <c r="M21" s="10"/>
      <c r="N21" s="10"/>
    </row>
    <row r="22" spans="1:15" ht="12">
      <c r="A22" s="239" t="s">
        <v>50</v>
      </c>
      <c r="B22" s="87"/>
      <c r="C22" s="87"/>
      <c r="E22" s="87"/>
      <c r="F22" s="87"/>
      <c r="G22" s="87"/>
      <c r="H22" s="357"/>
      <c r="I22" s="357"/>
      <c r="J22" s="10"/>
      <c r="K22" s="10"/>
      <c r="L22" s="10"/>
      <c r="M22" s="10"/>
      <c r="N22" s="10"/>
      <c r="O22" s="245"/>
    </row>
    <row r="23" spans="1:15" ht="12">
      <c r="A23" s="249" t="s">
        <v>56</v>
      </c>
      <c r="B23" s="142">
        <v>93.1</v>
      </c>
      <c r="C23" s="142">
        <v>92.2</v>
      </c>
      <c r="D23" s="142">
        <v>93</v>
      </c>
      <c r="E23" s="142">
        <v>94.8</v>
      </c>
      <c r="F23" s="142">
        <v>96.4</v>
      </c>
      <c r="G23" s="142">
        <v>93.9</v>
      </c>
      <c r="H23" s="357"/>
      <c r="I23" s="357"/>
      <c r="J23" s="357"/>
      <c r="K23" s="357"/>
      <c r="L23" s="357"/>
      <c r="M23" s="357"/>
      <c r="N23" s="357"/>
      <c r="O23" s="245"/>
    </row>
    <row r="24" spans="1:15" ht="12">
      <c r="A24" s="249" t="s">
        <v>288</v>
      </c>
      <c r="B24" s="142">
        <v>99.3</v>
      </c>
      <c r="C24" s="142">
        <v>99.3</v>
      </c>
      <c r="D24" s="142">
        <v>99.4</v>
      </c>
      <c r="E24" s="142">
        <v>99.6</v>
      </c>
      <c r="F24" s="142">
        <v>99.8</v>
      </c>
      <c r="G24" s="142">
        <v>99.5</v>
      </c>
      <c r="H24" s="357"/>
      <c r="I24" s="357"/>
      <c r="J24" s="357"/>
      <c r="K24" s="357"/>
      <c r="L24" s="357"/>
      <c r="M24" s="357"/>
      <c r="N24" s="357"/>
      <c r="O24" s="245"/>
    </row>
    <row r="25" spans="1:15">
      <c r="A25" s="249"/>
      <c r="B25" s="87"/>
      <c r="C25" s="87"/>
      <c r="E25" s="87"/>
      <c r="F25" s="87"/>
      <c r="G25" s="87"/>
      <c r="H25" s="10"/>
      <c r="I25" s="10"/>
      <c r="J25" s="10"/>
      <c r="K25" s="10"/>
      <c r="L25" s="10"/>
      <c r="M25" s="10"/>
      <c r="N25" s="10"/>
    </row>
    <row r="26" spans="1:15" ht="12">
      <c r="A26" s="240" t="s">
        <v>51</v>
      </c>
      <c r="B26" s="87"/>
      <c r="C26" s="87"/>
      <c r="E26" s="87"/>
      <c r="F26" s="87"/>
      <c r="G26" s="87"/>
      <c r="H26" s="357"/>
      <c r="I26" s="357"/>
      <c r="J26" s="10"/>
      <c r="K26" s="10"/>
      <c r="L26" s="10"/>
      <c r="M26" s="10"/>
      <c r="N26" s="10"/>
      <c r="O26" s="245"/>
    </row>
    <row r="27" spans="1:15" ht="12">
      <c r="A27" s="147" t="s">
        <v>124</v>
      </c>
      <c r="B27" s="142">
        <v>40.799999999999997</v>
      </c>
      <c r="C27" s="142">
        <v>40.799999999999997</v>
      </c>
      <c r="D27" s="142">
        <v>41.2</v>
      </c>
      <c r="E27" s="142">
        <v>48.3</v>
      </c>
      <c r="F27" s="142">
        <v>51.9</v>
      </c>
      <c r="G27" s="142">
        <v>45</v>
      </c>
      <c r="H27" s="357"/>
      <c r="I27" s="357"/>
      <c r="J27" s="357"/>
      <c r="K27" s="357"/>
      <c r="L27" s="357"/>
      <c r="M27" s="357"/>
      <c r="N27" s="357"/>
      <c r="O27" s="245"/>
    </row>
    <row r="28" spans="1:15" ht="12">
      <c r="A28" s="147" t="s">
        <v>125</v>
      </c>
      <c r="B28" s="142">
        <v>26</v>
      </c>
      <c r="C28" s="142">
        <v>25.4</v>
      </c>
      <c r="D28" s="142">
        <v>26.8</v>
      </c>
      <c r="E28" s="142">
        <v>33.200000000000003</v>
      </c>
      <c r="F28" s="142">
        <v>36.200000000000003</v>
      </c>
      <c r="G28" s="142">
        <v>30.1</v>
      </c>
      <c r="H28" s="357"/>
      <c r="I28" s="357"/>
      <c r="J28" s="357"/>
      <c r="K28" s="357"/>
      <c r="L28" s="357"/>
      <c r="M28" s="357"/>
      <c r="N28" s="357"/>
      <c r="O28" s="245"/>
    </row>
    <row r="29" spans="1:15">
      <c r="A29" s="147"/>
      <c r="B29" s="661"/>
      <c r="C29" s="662"/>
      <c r="E29" s="87"/>
      <c r="F29" s="87"/>
      <c r="G29" s="87"/>
      <c r="H29" s="357"/>
      <c r="I29" s="357"/>
      <c r="J29" s="357"/>
      <c r="K29" s="357"/>
      <c r="L29" s="357"/>
      <c r="M29" s="357"/>
      <c r="N29" s="357"/>
      <c r="O29" s="245"/>
    </row>
    <row r="30" spans="1:15" ht="26">
      <c r="A30" s="132" t="s">
        <v>430</v>
      </c>
      <c r="B30" s="660"/>
      <c r="C30" s="660"/>
      <c r="D30" s="660"/>
      <c r="E30" s="660"/>
      <c r="F30" s="660"/>
      <c r="G30" s="660"/>
      <c r="H30" s="415"/>
      <c r="I30" s="415"/>
      <c r="J30" s="415"/>
      <c r="K30" s="415"/>
      <c r="L30" s="415"/>
      <c r="M30" s="415"/>
      <c r="N30" s="415"/>
      <c r="O30" s="213"/>
    </row>
    <row r="31" spans="1:15" ht="12">
      <c r="A31" s="132" t="s">
        <v>33</v>
      </c>
      <c r="B31" s="660"/>
      <c r="C31" s="660"/>
      <c r="D31" s="660"/>
      <c r="E31" s="660"/>
      <c r="F31" s="660"/>
      <c r="G31" s="660"/>
      <c r="H31" s="415"/>
      <c r="I31" s="415"/>
      <c r="J31" s="415"/>
      <c r="K31" s="415"/>
      <c r="L31" s="415"/>
      <c r="M31" s="415"/>
      <c r="N31" s="415"/>
      <c r="O31" s="213"/>
    </row>
    <row r="32" spans="1:15" ht="12">
      <c r="A32" s="247" t="s">
        <v>31</v>
      </c>
      <c r="B32" s="663">
        <v>12592</v>
      </c>
      <c r="C32" s="663">
        <v>28793</v>
      </c>
      <c r="D32" s="663">
        <v>68857</v>
      </c>
      <c r="E32" s="663">
        <v>122883</v>
      </c>
      <c r="F32" s="663">
        <v>5127</v>
      </c>
      <c r="G32" s="663">
        <v>238252</v>
      </c>
      <c r="H32" s="483"/>
      <c r="I32" s="483"/>
      <c r="J32" s="415"/>
      <c r="K32" s="415"/>
      <c r="L32" s="415"/>
      <c r="M32" s="415"/>
      <c r="N32" s="415"/>
      <c r="O32" s="246"/>
    </row>
    <row r="33" spans="1:19" ht="12">
      <c r="A33" s="248" t="s">
        <v>32</v>
      </c>
      <c r="B33" s="142">
        <v>74.400000000000006</v>
      </c>
      <c r="C33" s="142">
        <v>72.900000000000006</v>
      </c>
      <c r="D33" s="142">
        <v>73.5</v>
      </c>
      <c r="E33" s="142">
        <v>77.900000000000006</v>
      </c>
      <c r="F33" s="142">
        <v>81.099999999999994</v>
      </c>
      <c r="G33" s="142">
        <v>75.900000000000006</v>
      </c>
      <c r="H33" s="357"/>
      <c r="I33" s="357"/>
      <c r="J33" s="415"/>
      <c r="K33" s="415"/>
      <c r="L33" s="415"/>
      <c r="M33" s="415"/>
      <c r="N33" s="415"/>
      <c r="O33" s="245"/>
    </row>
    <row r="34" spans="1:19">
      <c r="A34" s="248"/>
      <c r="B34" s="142"/>
      <c r="C34" s="142"/>
      <c r="D34" s="142"/>
      <c r="E34" s="142"/>
      <c r="F34" s="142"/>
      <c r="G34" s="142"/>
      <c r="H34" s="357"/>
      <c r="I34" s="357"/>
      <c r="J34" s="10"/>
      <c r="K34" s="10"/>
      <c r="L34" s="10"/>
      <c r="M34" s="10"/>
      <c r="N34" s="10"/>
      <c r="O34" s="245"/>
    </row>
    <row r="35" spans="1:19" ht="14">
      <c r="A35" s="244" t="s">
        <v>431</v>
      </c>
      <c r="B35" s="661"/>
      <c r="C35" s="662"/>
      <c r="E35" s="87"/>
      <c r="F35" s="87"/>
      <c r="G35" s="87"/>
      <c r="H35" s="415"/>
      <c r="I35" s="415"/>
      <c r="J35" s="415" t="s">
        <v>88</v>
      </c>
      <c r="K35" s="415"/>
      <c r="L35" s="415"/>
      <c r="M35" s="415"/>
      <c r="N35" s="415"/>
      <c r="O35" s="213"/>
    </row>
    <row r="36" spans="1:19" ht="12">
      <c r="A36" s="247" t="s">
        <v>31</v>
      </c>
      <c r="B36" s="663">
        <v>12663</v>
      </c>
      <c r="C36" s="663">
        <v>28875</v>
      </c>
      <c r="D36" s="663">
        <v>69001</v>
      </c>
      <c r="E36" s="663">
        <v>123065</v>
      </c>
      <c r="F36" s="663">
        <v>5128</v>
      </c>
      <c r="G36" s="663">
        <v>238732</v>
      </c>
      <c r="H36" s="483"/>
      <c r="I36" s="483"/>
      <c r="J36" s="415"/>
      <c r="K36" s="415"/>
      <c r="L36" s="415"/>
      <c r="M36" s="415"/>
      <c r="N36" s="415"/>
      <c r="O36" s="246"/>
    </row>
    <row r="37" spans="1:19" ht="12">
      <c r="A37" s="248" t="s">
        <v>32</v>
      </c>
      <c r="B37" s="142">
        <v>70.400000000000006</v>
      </c>
      <c r="C37" s="142">
        <v>68.099999999999994</v>
      </c>
      <c r="D37" s="142">
        <v>71.3</v>
      </c>
      <c r="E37" s="142">
        <v>75.400000000000006</v>
      </c>
      <c r="F37" s="142">
        <v>80.3</v>
      </c>
      <c r="G37" s="142">
        <v>73.2</v>
      </c>
      <c r="H37" s="357"/>
      <c r="I37" s="357"/>
      <c r="J37" s="415"/>
      <c r="K37" s="415"/>
      <c r="L37" s="415"/>
      <c r="M37" s="415"/>
      <c r="N37" s="415"/>
      <c r="O37" s="245"/>
    </row>
    <row r="38" spans="1:19">
      <c r="A38" s="248"/>
      <c r="B38" s="213"/>
      <c r="C38" s="213"/>
      <c r="D38" s="213"/>
      <c r="E38" s="213"/>
      <c r="F38" s="383"/>
      <c r="G38" s="383"/>
      <c r="H38" s="383"/>
      <c r="I38" s="486"/>
      <c r="J38" s="486"/>
      <c r="K38" s="486"/>
      <c r="L38" s="486"/>
      <c r="M38" s="486"/>
      <c r="N38" s="486"/>
      <c r="O38" s="213"/>
    </row>
    <row r="39" spans="1:19" ht="15" customHeight="1">
      <c r="A39" s="196"/>
      <c r="B39" s="325"/>
      <c r="C39" s="325"/>
      <c r="D39" s="325"/>
      <c r="E39" s="325"/>
      <c r="F39" s="685"/>
      <c r="H39" s="466" t="s">
        <v>614</v>
      </c>
      <c r="I39" s="382"/>
      <c r="J39" s="382"/>
      <c r="K39" s="382"/>
      <c r="L39" s="382"/>
      <c r="M39" s="382"/>
      <c r="N39" s="145"/>
      <c r="O39" s="382"/>
    </row>
    <row r="40" spans="1:19" ht="15" customHeight="1">
      <c r="A40" s="942" t="s">
        <v>320</v>
      </c>
      <c r="B40" s="972"/>
      <c r="C40" s="972"/>
      <c r="D40" s="972"/>
      <c r="E40" s="972"/>
      <c r="F40" s="972"/>
      <c r="G40" s="972"/>
      <c r="H40" s="972"/>
      <c r="I40" s="767"/>
      <c r="J40" s="759"/>
      <c r="K40" s="759"/>
      <c r="L40" s="759"/>
      <c r="M40" s="759"/>
      <c r="N40" s="759"/>
      <c r="O40" s="326"/>
    </row>
    <row r="41" spans="1:19" ht="15" customHeight="1">
      <c r="A41" s="989" t="s">
        <v>259</v>
      </c>
      <c r="B41" s="1023"/>
      <c r="C41" s="1023"/>
      <c r="D41" s="1023"/>
      <c r="E41" s="1023"/>
      <c r="F41" s="1023"/>
      <c r="G41" s="1023"/>
      <c r="H41" s="1023"/>
      <c r="I41" s="763"/>
      <c r="J41" s="759"/>
      <c r="K41" s="759"/>
      <c r="L41" s="759"/>
      <c r="M41" s="759"/>
      <c r="N41" s="759"/>
      <c r="O41" s="326"/>
    </row>
    <row r="42" spans="1:19" ht="30" customHeight="1">
      <c r="A42" s="939" t="s">
        <v>623</v>
      </c>
      <c r="B42" s="1018"/>
      <c r="C42" s="1018"/>
      <c r="D42" s="1018"/>
      <c r="E42" s="1018"/>
      <c r="F42" s="1018"/>
      <c r="G42" s="1018"/>
      <c r="H42" s="1018"/>
      <c r="I42" s="765"/>
      <c r="J42" s="757"/>
      <c r="K42" s="757"/>
      <c r="L42" s="757"/>
      <c r="M42" s="757"/>
      <c r="N42" s="757"/>
      <c r="O42" s="528"/>
    </row>
    <row r="43" spans="1:19" ht="15" customHeight="1">
      <c r="A43" s="939" t="s">
        <v>440</v>
      </c>
      <c r="B43" s="1018"/>
      <c r="C43" s="1018"/>
      <c r="D43" s="1018"/>
      <c r="E43" s="1018"/>
      <c r="F43" s="1018"/>
      <c r="G43" s="1018"/>
      <c r="H43" s="1018"/>
      <c r="I43" s="762"/>
      <c r="J43" s="721"/>
      <c r="K43" s="721"/>
      <c r="L43" s="759"/>
      <c r="M43" s="759"/>
      <c r="N43" s="759"/>
      <c r="O43" s="326"/>
    </row>
    <row r="44" spans="1:19" ht="15" customHeight="1">
      <c r="A44" s="1024" t="s">
        <v>427</v>
      </c>
      <c r="B44" s="1018"/>
      <c r="C44" s="1018"/>
      <c r="D44" s="1018"/>
      <c r="E44" s="1018"/>
      <c r="F44" s="1018"/>
      <c r="G44" s="1018"/>
      <c r="H44" s="1018"/>
      <c r="I44" s="766"/>
      <c r="J44" s="760"/>
      <c r="K44" s="760"/>
      <c r="L44" s="760"/>
      <c r="M44" s="760"/>
      <c r="N44" s="760"/>
      <c r="O44" s="326"/>
      <c r="P44" s="326"/>
      <c r="Q44" s="326"/>
    </row>
    <row r="45" spans="1:19" ht="30" customHeight="1">
      <c r="A45" s="959" t="s">
        <v>438</v>
      </c>
      <c r="B45" s="1018"/>
      <c r="C45" s="1018"/>
      <c r="D45" s="1018"/>
      <c r="E45" s="1018"/>
      <c r="F45" s="1018"/>
      <c r="G45" s="1018"/>
      <c r="H45" s="1018"/>
      <c r="I45" s="761"/>
      <c r="J45" s="701"/>
      <c r="K45" s="701"/>
      <c r="L45" s="701"/>
      <c r="M45" s="701"/>
      <c r="N45" s="701"/>
      <c r="O45" s="526"/>
      <c r="P45" s="526"/>
      <c r="Q45" s="526"/>
      <c r="R45" s="526"/>
      <c r="S45" s="526"/>
    </row>
    <row r="46" spans="1:19" ht="30" customHeight="1">
      <c r="A46" s="959" t="s">
        <v>439</v>
      </c>
      <c r="B46" s="1018"/>
      <c r="C46" s="1018"/>
      <c r="D46" s="1018"/>
      <c r="E46" s="1018"/>
      <c r="F46" s="1018"/>
      <c r="G46" s="1018"/>
      <c r="H46" s="1018"/>
      <c r="I46" s="764"/>
      <c r="J46" s="758"/>
      <c r="K46" s="758"/>
      <c r="L46" s="758"/>
      <c r="M46" s="758"/>
      <c r="N46" s="758"/>
      <c r="O46" s="523"/>
      <c r="P46" s="523"/>
      <c r="Q46" s="523"/>
      <c r="R46" s="523"/>
      <c r="S46" s="523"/>
    </row>
    <row r="47" spans="1:19">
      <c r="B47" s="213"/>
      <c r="C47" s="213"/>
      <c r="D47" s="213"/>
      <c r="E47" s="213"/>
      <c r="F47" s="213"/>
      <c r="G47" s="213"/>
      <c r="H47" s="213"/>
      <c r="I47" s="213"/>
      <c r="J47" s="213"/>
      <c r="K47" s="213"/>
      <c r="L47" s="213" t="s">
        <v>88</v>
      </c>
      <c r="M47" s="213"/>
      <c r="N47" s="213"/>
      <c r="O47" s="213"/>
    </row>
    <row r="48" spans="1:19">
      <c r="B48" s="213"/>
      <c r="C48" s="213"/>
      <c r="D48" s="213"/>
      <c r="E48" s="213"/>
      <c r="F48" s="213"/>
      <c r="G48" s="213"/>
      <c r="H48" s="213"/>
      <c r="I48" s="213"/>
      <c r="J48" s="213"/>
      <c r="K48" s="213"/>
      <c r="L48" s="213"/>
      <c r="M48" s="213"/>
      <c r="N48" s="213"/>
      <c r="O48" s="213"/>
    </row>
    <row r="49" spans="2:15">
      <c r="B49" s="213"/>
      <c r="C49" s="213"/>
      <c r="D49" s="213"/>
      <c r="E49" s="213"/>
      <c r="F49" s="213"/>
      <c r="G49" s="213"/>
      <c r="H49" s="213"/>
      <c r="I49" s="213"/>
      <c r="J49" s="213"/>
      <c r="K49" s="213"/>
      <c r="L49" s="213"/>
      <c r="M49" s="213"/>
      <c r="N49" s="213"/>
      <c r="O49" s="213"/>
    </row>
  </sheetData>
  <sheetProtection sheet="1" objects="1" scenarios="1"/>
  <mergeCells count="9">
    <mergeCell ref="A1:I1"/>
    <mergeCell ref="B5:G5"/>
    <mergeCell ref="A45:H45"/>
    <mergeCell ref="A46:H46"/>
    <mergeCell ref="A40:H40"/>
    <mergeCell ref="A41:H41"/>
    <mergeCell ref="A42:H42"/>
    <mergeCell ref="A43:H43"/>
    <mergeCell ref="A44:H44"/>
  </mergeCells>
  <pageMargins left="0.31496062992125984" right="0.27559055118110237" top="0.51181102362204722" bottom="0.51181102362204722" header="0.51181102362204722" footer="0.51181102362204722"/>
  <pageSetup paperSize="9" scale="80" fitToWidth="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Q48"/>
  <sheetViews>
    <sheetView showGridLines="0" workbookViewId="0">
      <selection sqref="A1:G1"/>
    </sheetView>
  </sheetViews>
  <sheetFormatPr baseColWidth="10" defaultColWidth="9.1640625" defaultRowHeight="15"/>
  <cols>
    <col min="1" max="1" width="34" style="791" customWidth="1"/>
    <col min="2" max="2" width="13.83203125" style="791" customWidth="1"/>
    <col min="3" max="8" width="11.6640625" style="791" customWidth="1"/>
    <col min="9" max="11" width="9.1640625" style="791"/>
    <col min="12" max="12" width="9.5" style="791" customWidth="1"/>
    <col min="13" max="16384" width="9.1640625" style="791"/>
  </cols>
  <sheetData>
    <row r="1" spans="1:15" ht="28.5" customHeight="1">
      <c r="A1" s="1025" t="s">
        <v>712</v>
      </c>
      <c r="B1" s="1025"/>
      <c r="C1" s="1025"/>
      <c r="D1" s="1025"/>
      <c r="E1" s="1025"/>
      <c r="F1" s="1025"/>
      <c r="G1" s="1025"/>
      <c r="H1" s="790"/>
    </row>
    <row r="2" spans="1:15">
      <c r="A2" s="792" t="s">
        <v>713</v>
      </c>
      <c r="B2" s="792"/>
      <c r="C2" s="793"/>
      <c r="D2" s="793"/>
      <c r="E2" s="794"/>
      <c r="F2" s="795"/>
      <c r="G2" s="795"/>
      <c r="H2" s="795"/>
    </row>
    <row r="3" spans="1:15">
      <c r="A3" s="796" t="s">
        <v>0</v>
      </c>
      <c r="B3" s="796"/>
      <c r="C3" s="796"/>
      <c r="D3" s="797"/>
      <c r="E3" s="794"/>
      <c r="F3" s="795"/>
      <c r="G3" s="795"/>
      <c r="H3" s="795"/>
    </row>
    <row r="4" spans="1:15" ht="8.25" customHeight="1"/>
    <row r="5" spans="1:15" ht="15.75" customHeight="1">
      <c r="A5" s="798"/>
      <c r="B5" s="1026" t="s">
        <v>714</v>
      </c>
      <c r="C5" s="1028" t="s">
        <v>755</v>
      </c>
      <c r="D5" s="1028"/>
      <c r="E5" s="1028"/>
      <c r="F5" s="1028"/>
      <c r="G5" s="1028"/>
    </row>
    <row r="6" spans="1:15" ht="19.5" customHeight="1">
      <c r="A6" s="799"/>
      <c r="B6" s="1027"/>
      <c r="C6" s="800" t="s">
        <v>21</v>
      </c>
      <c r="D6" s="800" t="s">
        <v>75</v>
      </c>
      <c r="E6" s="801" t="s">
        <v>131</v>
      </c>
      <c r="F6" s="802" t="s">
        <v>417</v>
      </c>
      <c r="G6" s="803" t="s">
        <v>409</v>
      </c>
      <c r="I6" s="804"/>
      <c r="J6" s="804"/>
      <c r="K6" s="804"/>
    </row>
    <row r="7" spans="1:15">
      <c r="A7" s="805"/>
      <c r="B7" s="805"/>
      <c r="C7" s="806"/>
      <c r="D7" s="806"/>
      <c r="E7" s="807"/>
      <c r="F7" s="807"/>
      <c r="G7" s="808"/>
    </row>
    <row r="8" spans="1:15">
      <c r="A8" s="809" t="s">
        <v>715</v>
      </c>
      <c r="B8" s="809"/>
      <c r="C8" s="810"/>
      <c r="D8" s="810"/>
      <c r="E8" s="807"/>
      <c r="F8" s="807"/>
      <c r="G8" s="808"/>
    </row>
    <row r="9" spans="1:15">
      <c r="A9" s="811" t="s">
        <v>716</v>
      </c>
      <c r="B9" s="812">
        <v>59</v>
      </c>
      <c r="C9" s="813"/>
      <c r="D9" s="813"/>
      <c r="E9" s="814"/>
      <c r="F9" s="815">
        <v>45</v>
      </c>
      <c r="G9" s="816">
        <v>45.8</v>
      </c>
      <c r="H9" s="817"/>
      <c r="I9" s="817"/>
      <c r="J9" s="817"/>
      <c r="K9" s="817"/>
      <c r="L9" s="817"/>
      <c r="M9" s="817"/>
      <c r="N9" s="817"/>
      <c r="O9" s="817"/>
    </row>
    <row r="10" spans="1:15">
      <c r="A10" s="811" t="s">
        <v>717</v>
      </c>
      <c r="B10" s="812">
        <v>77</v>
      </c>
      <c r="C10" s="813"/>
      <c r="D10" s="813"/>
      <c r="E10" s="815">
        <v>46.2</v>
      </c>
      <c r="F10" s="818">
        <v>41.5</v>
      </c>
      <c r="G10" s="816">
        <v>43.8</v>
      </c>
      <c r="H10" s="817"/>
      <c r="I10" s="817"/>
      <c r="J10" s="817"/>
      <c r="K10" s="817"/>
      <c r="L10" s="817"/>
      <c r="M10" s="817"/>
    </row>
    <row r="11" spans="1:15">
      <c r="A11" s="811" t="s">
        <v>718</v>
      </c>
      <c r="B11" s="812">
        <v>59</v>
      </c>
      <c r="C11" s="813"/>
      <c r="D11" s="815">
        <v>46</v>
      </c>
      <c r="E11" s="814">
        <v>48.1</v>
      </c>
      <c r="F11" s="819">
        <v>41.7</v>
      </c>
      <c r="G11" s="816">
        <v>43</v>
      </c>
      <c r="H11" s="817"/>
      <c r="I11" s="817"/>
      <c r="J11" s="817"/>
      <c r="K11" s="817"/>
      <c r="L11" s="817"/>
      <c r="M11" s="817"/>
    </row>
    <row r="12" spans="1:15">
      <c r="A12" s="811" t="s">
        <v>719</v>
      </c>
      <c r="B12" s="812">
        <v>47</v>
      </c>
      <c r="C12" s="815">
        <v>44</v>
      </c>
      <c r="D12" s="813">
        <v>45.8</v>
      </c>
      <c r="E12" s="814">
        <v>48.7</v>
      </c>
      <c r="F12" s="814">
        <v>44.7</v>
      </c>
      <c r="G12" s="820">
        <v>45</v>
      </c>
      <c r="H12" s="817"/>
      <c r="I12" s="817"/>
      <c r="J12" s="817"/>
      <c r="K12" s="817"/>
      <c r="L12" s="817"/>
      <c r="M12" s="817" t="s">
        <v>88</v>
      </c>
    </row>
    <row r="13" spans="1:15">
      <c r="A13" s="811" t="s">
        <v>720</v>
      </c>
      <c r="B13" s="812">
        <v>261</v>
      </c>
      <c r="C13" s="813">
        <v>46.9</v>
      </c>
      <c r="D13" s="813">
        <v>50.1</v>
      </c>
      <c r="E13" s="814">
        <v>52.5</v>
      </c>
      <c r="F13" s="821">
        <v>47.6</v>
      </c>
      <c r="G13" s="822">
        <v>47.1</v>
      </c>
      <c r="H13" s="817"/>
      <c r="I13" s="817"/>
      <c r="J13" s="817"/>
      <c r="K13" s="817"/>
      <c r="L13" s="817"/>
      <c r="M13" s="817"/>
    </row>
    <row r="14" spans="1:15">
      <c r="A14" s="811"/>
      <c r="B14" s="823"/>
      <c r="C14" s="824"/>
      <c r="D14" s="824"/>
      <c r="E14" s="825"/>
      <c r="F14" s="826"/>
      <c r="G14" s="827"/>
    </row>
    <row r="15" spans="1:15">
      <c r="A15" s="828" t="s">
        <v>721</v>
      </c>
      <c r="B15" s="829">
        <v>503</v>
      </c>
      <c r="C15" s="824">
        <v>44.6</v>
      </c>
      <c r="D15" s="824">
        <v>46.8</v>
      </c>
      <c r="E15" s="830">
        <v>49.8</v>
      </c>
      <c r="F15" s="831">
        <v>45.4</v>
      </c>
      <c r="G15" s="832">
        <v>45.8</v>
      </c>
      <c r="H15" s="817"/>
      <c r="I15" s="817"/>
      <c r="J15" s="817"/>
      <c r="K15" s="817"/>
      <c r="L15" s="817"/>
      <c r="M15" s="817"/>
    </row>
    <row r="16" spans="1:15">
      <c r="A16" s="833"/>
      <c r="B16" s="834"/>
      <c r="C16" s="824"/>
      <c r="D16" s="824"/>
      <c r="E16" s="830"/>
      <c r="F16" s="831"/>
      <c r="G16" s="832"/>
    </row>
    <row r="17" spans="1:17">
      <c r="A17" s="809" t="s">
        <v>722</v>
      </c>
      <c r="B17" s="835"/>
      <c r="C17" s="824"/>
      <c r="D17" s="824"/>
      <c r="E17" s="825"/>
      <c r="F17" s="825"/>
      <c r="G17" s="836"/>
      <c r="L17" s="791" t="s">
        <v>88</v>
      </c>
    </row>
    <row r="18" spans="1:17">
      <c r="A18" s="811" t="s">
        <v>723</v>
      </c>
      <c r="B18" s="812">
        <v>67</v>
      </c>
      <c r="C18" s="813"/>
      <c r="D18" s="813"/>
      <c r="E18" s="814"/>
      <c r="F18" s="815">
        <v>61.6</v>
      </c>
      <c r="G18" s="820">
        <v>60.2</v>
      </c>
      <c r="H18" s="817"/>
      <c r="I18" s="817"/>
      <c r="J18" s="817"/>
      <c r="K18" s="817"/>
      <c r="L18" s="817"/>
      <c r="M18" s="817"/>
    </row>
    <row r="19" spans="1:17">
      <c r="A19" s="811" t="s">
        <v>717</v>
      </c>
      <c r="B19" s="812">
        <v>160</v>
      </c>
      <c r="C19" s="813"/>
      <c r="D19" s="813"/>
      <c r="E19" s="815">
        <v>63</v>
      </c>
      <c r="F19" s="818">
        <v>56.9</v>
      </c>
      <c r="G19" s="822">
        <v>58</v>
      </c>
      <c r="H19" s="817"/>
      <c r="I19" s="817"/>
      <c r="J19" s="817" t="s">
        <v>88</v>
      </c>
      <c r="K19" s="817"/>
      <c r="L19" s="817"/>
      <c r="M19" s="817"/>
    </row>
    <row r="20" spans="1:17">
      <c r="A20" s="811" t="s">
        <v>718</v>
      </c>
      <c r="B20" s="812">
        <v>366</v>
      </c>
      <c r="C20" s="813"/>
      <c r="D20" s="815">
        <v>63.3</v>
      </c>
      <c r="E20" s="814">
        <v>65.2</v>
      </c>
      <c r="F20" s="821">
        <v>61.3</v>
      </c>
      <c r="G20" s="822">
        <v>61.5</v>
      </c>
      <c r="H20" s="817"/>
      <c r="I20" s="817"/>
      <c r="J20" s="817"/>
      <c r="K20" s="817"/>
      <c r="L20" s="817"/>
      <c r="M20" s="817"/>
    </row>
    <row r="21" spans="1:17">
      <c r="A21" s="811" t="s">
        <v>719</v>
      </c>
      <c r="B21" s="812">
        <v>654</v>
      </c>
      <c r="C21" s="815">
        <v>68.5</v>
      </c>
      <c r="D21" s="813">
        <v>68.2</v>
      </c>
      <c r="E21" s="814">
        <v>69.8</v>
      </c>
      <c r="F21" s="819">
        <v>66.3</v>
      </c>
      <c r="G21" s="816">
        <v>67.400000000000006</v>
      </c>
      <c r="H21" s="817"/>
      <c r="I21" s="817"/>
      <c r="J21" s="817"/>
      <c r="K21" s="817"/>
      <c r="L21" s="817"/>
      <c r="M21" s="817"/>
    </row>
    <row r="22" spans="1:17">
      <c r="A22" s="811" t="s">
        <v>720</v>
      </c>
      <c r="B22" s="812">
        <v>25</v>
      </c>
      <c r="C22" s="813">
        <v>76.3</v>
      </c>
      <c r="D22" s="813">
        <v>75.3</v>
      </c>
      <c r="E22" s="814">
        <v>73.5</v>
      </c>
      <c r="F22" s="819">
        <v>71.599999999999994</v>
      </c>
      <c r="G22" s="816">
        <v>72.2</v>
      </c>
      <c r="H22" s="817"/>
      <c r="I22" s="817"/>
      <c r="J22" s="817"/>
      <c r="K22" s="817"/>
      <c r="L22" s="817"/>
      <c r="M22" s="817"/>
    </row>
    <row r="23" spans="1:17">
      <c r="A23" s="811"/>
      <c r="B23" s="823"/>
      <c r="C23" s="824"/>
      <c r="D23" s="824"/>
      <c r="E23" s="830"/>
      <c r="F23" s="831"/>
      <c r="G23" s="832"/>
    </row>
    <row r="24" spans="1:17">
      <c r="A24" s="837" t="s">
        <v>724</v>
      </c>
      <c r="B24" s="829">
        <v>1272</v>
      </c>
      <c r="C24" s="824">
        <v>65.900000000000006</v>
      </c>
      <c r="D24" s="824">
        <v>66</v>
      </c>
      <c r="E24" s="825">
        <v>67.5</v>
      </c>
      <c r="F24" s="825">
        <v>63.6</v>
      </c>
      <c r="G24" s="836">
        <v>64.3</v>
      </c>
      <c r="H24" s="817"/>
      <c r="I24" s="817"/>
      <c r="J24" s="817"/>
      <c r="K24" s="817"/>
      <c r="L24" s="817"/>
      <c r="M24" s="817"/>
    </row>
    <row r="25" spans="1:17">
      <c r="A25" s="810"/>
      <c r="B25" s="829"/>
      <c r="C25" s="824"/>
      <c r="D25" s="824"/>
      <c r="E25" s="838"/>
      <c r="F25" s="838"/>
      <c r="G25" s="839"/>
      <c r="K25" s="791" t="s">
        <v>88</v>
      </c>
    </row>
    <row r="26" spans="1:17">
      <c r="A26" s="840" t="s">
        <v>725</v>
      </c>
      <c r="B26" s="812">
        <v>1227</v>
      </c>
      <c r="C26" s="813">
        <v>57.6</v>
      </c>
      <c r="D26" s="813">
        <v>58.1</v>
      </c>
      <c r="E26" s="814">
        <v>59.9</v>
      </c>
      <c r="F26" s="821">
        <v>55.6</v>
      </c>
      <c r="G26" s="822">
        <v>56</v>
      </c>
      <c r="H26" s="817"/>
      <c r="I26" s="817"/>
      <c r="J26" s="817"/>
      <c r="K26" s="817"/>
      <c r="L26" s="817"/>
      <c r="M26" s="817"/>
    </row>
    <row r="27" spans="1:17">
      <c r="A27" s="841"/>
      <c r="B27" s="841"/>
      <c r="C27" s="842"/>
      <c r="D27" s="842"/>
      <c r="E27" s="843"/>
      <c r="F27" s="844"/>
      <c r="G27" s="845"/>
    </row>
    <row r="28" spans="1:17">
      <c r="A28" s="798"/>
      <c r="B28" s="798"/>
      <c r="C28" s="846"/>
      <c r="D28" s="846"/>
      <c r="E28" s="846"/>
      <c r="F28" s="846"/>
      <c r="G28" s="847" t="s">
        <v>614</v>
      </c>
    </row>
    <row r="29" spans="1:17" ht="6.75" customHeight="1">
      <c r="A29" s="848"/>
      <c r="B29" s="848"/>
      <c r="C29" s="849"/>
      <c r="D29" s="849"/>
      <c r="E29" s="849"/>
      <c r="F29" s="849"/>
      <c r="G29" s="847"/>
    </row>
    <row r="30" spans="1:17" s="770" customFormat="1" ht="15" customHeight="1">
      <c r="A30" s="850" t="s">
        <v>726</v>
      </c>
      <c r="B30" s="850"/>
      <c r="C30" s="850"/>
      <c r="D30" s="850"/>
      <c r="E30" s="850"/>
      <c r="F30" s="850"/>
      <c r="G30" s="850"/>
      <c r="H30" s="851"/>
      <c r="I30" s="852"/>
      <c r="J30" s="853"/>
      <c r="K30" s="853"/>
      <c r="L30" s="853"/>
      <c r="M30" s="853"/>
      <c r="N30" s="853"/>
      <c r="O30" s="853"/>
      <c r="P30" s="853"/>
      <c r="Q30" s="853"/>
    </row>
    <row r="31" spans="1:17" s="770" customFormat="1" ht="15" customHeight="1">
      <c r="A31" s="1020" t="s">
        <v>259</v>
      </c>
      <c r="B31" s="1020"/>
      <c r="C31" s="1020"/>
      <c r="D31" s="1020"/>
      <c r="E31" s="1020"/>
      <c r="F31" s="1020"/>
      <c r="G31" s="1020"/>
      <c r="H31" s="854"/>
      <c r="I31" s="854"/>
      <c r="J31" s="1016"/>
      <c r="K31" s="1016"/>
      <c r="L31" s="1016"/>
      <c r="M31" s="1016"/>
      <c r="N31" s="1016"/>
      <c r="O31" s="1016"/>
      <c r="P31" s="1016"/>
      <c r="Q31" s="1016"/>
    </row>
    <row r="32" spans="1:17" s="770" customFormat="1" ht="30" customHeight="1">
      <c r="A32" s="1030" t="s">
        <v>623</v>
      </c>
      <c r="B32" s="1030"/>
      <c r="C32" s="1030"/>
      <c r="D32" s="1030"/>
      <c r="E32" s="1030"/>
      <c r="F32" s="1030"/>
      <c r="G32" s="1030"/>
      <c r="H32" s="855"/>
      <c r="I32" s="855"/>
      <c r="J32" s="855"/>
      <c r="K32" s="855"/>
      <c r="L32" s="855"/>
      <c r="M32" s="855"/>
      <c r="N32" s="855"/>
      <c r="O32" s="855"/>
      <c r="P32" s="853"/>
      <c r="Q32" s="853"/>
    </row>
    <row r="33" spans="1:17" s="770" customFormat="1" ht="15" customHeight="1">
      <c r="A33" s="989" t="s">
        <v>624</v>
      </c>
      <c r="B33" s="989"/>
      <c r="C33" s="989"/>
      <c r="D33" s="989"/>
      <c r="E33" s="856"/>
      <c r="F33" s="856"/>
      <c r="G33" s="856"/>
      <c r="H33" s="855"/>
      <c r="I33" s="855"/>
      <c r="J33" s="855"/>
      <c r="K33" s="855"/>
      <c r="L33" s="855"/>
      <c r="M33" s="855"/>
      <c r="N33" s="855"/>
      <c r="O33" s="855"/>
      <c r="P33" s="853"/>
      <c r="Q33" s="853"/>
    </row>
    <row r="34" spans="1:17" s="770" customFormat="1" ht="15" customHeight="1">
      <c r="A34" s="857" t="s">
        <v>727</v>
      </c>
      <c r="B34" s="857"/>
      <c r="C34" s="857"/>
      <c r="D34" s="857"/>
      <c r="E34" s="857"/>
      <c r="F34" s="857"/>
      <c r="G34" s="856"/>
      <c r="H34" s="856"/>
      <c r="I34" s="856"/>
      <c r="J34" s="855"/>
      <c r="K34" s="855"/>
      <c r="L34" s="855"/>
      <c r="M34" s="855"/>
      <c r="N34" s="855"/>
      <c r="O34" s="855"/>
      <c r="P34" s="853"/>
      <c r="Q34" s="853"/>
    </row>
    <row r="35" spans="1:17" s="770" customFormat="1" ht="60" customHeight="1">
      <c r="A35" s="1030" t="s">
        <v>436</v>
      </c>
      <c r="B35" s="1030"/>
      <c r="C35" s="1030"/>
      <c r="D35" s="1030"/>
      <c r="E35" s="1030"/>
      <c r="F35" s="1030"/>
      <c r="G35" s="1030"/>
      <c r="H35" s="855"/>
      <c r="I35" s="855"/>
      <c r="J35" s="855"/>
      <c r="K35" s="855"/>
      <c r="L35" s="855"/>
      <c r="M35" s="855"/>
      <c r="N35" s="855"/>
      <c r="O35" s="855"/>
      <c r="P35" s="853"/>
      <c r="Q35" s="853"/>
    </row>
    <row r="36" spans="1:17" s="770" customFormat="1" ht="15" customHeight="1">
      <c r="A36" s="1031" t="s">
        <v>728</v>
      </c>
      <c r="B36" s="1031"/>
      <c r="C36" s="1031"/>
      <c r="D36" s="1031"/>
      <c r="E36" s="1031"/>
      <c r="F36" s="1031"/>
      <c r="G36" s="1031"/>
      <c r="H36" s="855"/>
      <c r="I36" s="855"/>
      <c r="J36" s="855"/>
      <c r="K36" s="855"/>
      <c r="L36" s="855"/>
      <c r="M36" s="855"/>
      <c r="N36" s="855"/>
      <c r="O36" s="855"/>
      <c r="P36" s="853"/>
      <c r="Q36" s="853"/>
    </row>
    <row r="37" spans="1:17" s="770" customFormat="1" ht="15" customHeight="1">
      <c r="A37" s="1032" t="s">
        <v>729</v>
      </c>
      <c r="B37" s="1032"/>
      <c r="C37" s="1032"/>
      <c r="D37" s="1032"/>
      <c r="E37" s="1032"/>
      <c r="F37" s="1032"/>
      <c r="G37" s="1032"/>
      <c r="H37" s="858"/>
      <c r="I37" s="144"/>
      <c r="J37" s="144"/>
      <c r="K37" s="144"/>
      <c r="L37" s="144"/>
      <c r="M37" s="853"/>
      <c r="N37" s="853"/>
      <c r="O37" s="853"/>
      <c r="P37" s="853"/>
      <c r="Q37" s="853"/>
    </row>
    <row r="38" spans="1:17" s="770" customFormat="1" ht="30" customHeight="1">
      <c r="A38" s="1029" t="s">
        <v>730</v>
      </c>
      <c r="B38" s="1029"/>
      <c r="C38" s="1029"/>
      <c r="D38" s="1029"/>
      <c r="E38" s="1029"/>
      <c r="F38" s="1029"/>
      <c r="G38" s="1029"/>
      <c r="H38" s="859"/>
      <c r="I38" s="859"/>
      <c r="J38" s="859"/>
      <c r="K38" s="859"/>
      <c r="L38" s="859"/>
      <c r="M38" s="859"/>
      <c r="N38" s="859"/>
      <c r="O38" s="853"/>
      <c r="P38" s="853"/>
      <c r="Q38" s="853"/>
    </row>
    <row r="39" spans="1:17" s="770" customFormat="1" ht="15" customHeight="1">
      <c r="A39" s="791"/>
      <c r="B39" s="791"/>
      <c r="C39" s="791"/>
      <c r="D39" s="791"/>
      <c r="E39" s="791"/>
      <c r="F39" s="791"/>
      <c r="G39" s="791"/>
      <c r="H39" s="860"/>
      <c r="I39" s="795"/>
      <c r="J39" s="213"/>
      <c r="K39" s="213"/>
      <c r="L39" s="213"/>
      <c r="M39" s="213"/>
      <c r="N39" s="213"/>
      <c r="O39" s="213"/>
      <c r="P39" s="213"/>
      <c r="Q39" s="213"/>
    </row>
    <row r="48" spans="1:17">
      <c r="D48" s="791" t="s">
        <v>88</v>
      </c>
    </row>
  </sheetData>
  <sheetProtection sheet="1" objects="1" scenarios="1"/>
  <mergeCells count="11">
    <mergeCell ref="J31:Q31"/>
    <mergeCell ref="A33:D33"/>
    <mergeCell ref="A35:G35"/>
    <mergeCell ref="A36:G36"/>
    <mergeCell ref="A37:G37"/>
    <mergeCell ref="A32:G32"/>
    <mergeCell ref="A1:G1"/>
    <mergeCell ref="B5:B6"/>
    <mergeCell ref="C5:G5"/>
    <mergeCell ref="A31:G31"/>
    <mergeCell ref="A38:G38"/>
  </mergeCells>
  <pageMargins left="0.7" right="0.7" top="0.75" bottom="0.75" header="0.3" footer="0.3"/>
  <pageSetup paperSize="9" scale="8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1:N56"/>
  <sheetViews>
    <sheetView showGridLines="0" zoomScaleNormal="100" workbookViewId="0">
      <selection activeCell="E3" sqref="E3"/>
    </sheetView>
  </sheetViews>
  <sheetFormatPr baseColWidth="10" defaultColWidth="9.1640625" defaultRowHeight="11"/>
  <cols>
    <col min="1" max="1" width="42.6640625" style="170" customWidth="1"/>
    <col min="2" max="5" width="11.6640625" style="170" customWidth="1"/>
    <col min="6" max="10" width="9.1640625" style="170"/>
    <col min="11" max="11" width="9.1640625" style="170" hidden="1" customWidth="1"/>
    <col min="12" max="12" width="0" style="170" hidden="1" customWidth="1"/>
    <col min="13" max="16384" width="9.1640625" style="170"/>
  </cols>
  <sheetData>
    <row r="1" spans="1:13" ht="25.5" customHeight="1">
      <c r="A1" s="1033" t="s">
        <v>400</v>
      </c>
      <c r="B1" s="1033"/>
      <c r="C1" s="1033"/>
      <c r="D1" s="1033"/>
      <c r="E1" s="1033"/>
      <c r="J1" s="512"/>
      <c r="K1" s="512"/>
      <c r="L1" s="512"/>
      <c r="M1" s="512"/>
    </row>
    <row r="2" spans="1:13" ht="13.5" customHeight="1">
      <c r="A2" s="692" t="s">
        <v>535</v>
      </c>
      <c r="D2" s="1034" t="s">
        <v>178</v>
      </c>
      <c r="E2" s="1035"/>
      <c r="J2" s="512"/>
      <c r="K2" s="512"/>
      <c r="L2" s="512"/>
      <c r="M2" s="512"/>
    </row>
    <row r="3" spans="1:13" ht="13.5" customHeight="1">
      <c r="A3" s="255" t="s">
        <v>0</v>
      </c>
      <c r="B3" s="171"/>
      <c r="D3" s="227" t="s">
        <v>157</v>
      </c>
      <c r="E3" s="217" t="s">
        <v>89</v>
      </c>
      <c r="J3" s="512"/>
      <c r="K3" s="513">
        <f>IF(E3="Boys",0,IF(E3="Girls",14,28))</f>
        <v>28</v>
      </c>
      <c r="L3" s="512"/>
      <c r="M3" s="512"/>
    </row>
    <row r="4" spans="1:13" ht="12.75" customHeight="1">
      <c r="C4" s="200"/>
      <c r="D4" s="225"/>
      <c r="E4" s="225"/>
      <c r="J4" s="512"/>
      <c r="K4" s="512"/>
      <c r="L4" s="512"/>
      <c r="M4" s="512"/>
    </row>
    <row r="5" spans="1:13" ht="33.75" customHeight="1">
      <c r="A5" s="1040" t="str">
        <f>IF(E3="All", "All pupils",E3)</f>
        <v>All pupils</v>
      </c>
      <c r="B5" s="1037" t="s">
        <v>272</v>
      </c>
      <c r="C5" s="1039" t="s">
        <v>61</v>
      </c>
      <c r="D5" s="947" t="s">
        <v>637</v>
      </c>
      <c r="E5" s="947"/>
      <c r="G5" s="619"/>
      <c r="J5" s="512"/>
      <c r="K5" s="512"/>
      <c r="L5" s="512"/>
      <c r="M5" s="512"/>
    </row>
    <row r="6" spans="1:13" ht="33.75" customHeight="1">
      <c r="A6" s="1041"/>
      <c r="B6" s="1038"/>
      <c r="C6" s="1038"/>
      <c r="D6" s="212" t="s">
        <v>126</v>
      </c>
      <c r="E6" s="212" t="s">
        <v>125</v>
      </c>
      <c r="J6" s="512"/>
      <c r="K6" s="512"/>
      <c r="L6" s="512"/>
      <c r="M6" s="512"/>
    </row>
    <row r="7" spans="1:13" ht="11.25" customHeight="1">
      <c r="A7" s="191"/>
      <c r="B7" s="189"/>
      <c r="J7" s="512"/>
      <c r="K7" s="512"/>
      <c r="L7" s="512"/>
      <c r="M7" s="512"/>
    </row>
    <row r="8" spans="1:13" ht="11.25" customHeight="1">
      <c r="A8" s="165" t="s">
        <v>86</v>
      </c>
      <c r="B8" s="664">
        <f>IF($E$3="Boys",'T3ab4ab Feeder Sheet'!M3,IF($E$3="Girls",'T3ab4ab Feeder Sheet'!AA3,IF($E$3="All",'T3ab4ab Feeder Sheet'!AO3)))</f>
        <v>318</v>
      </c>
      <c r="C8" s="664">
        <f>IF($E$3="Boys",'T3ab4ab Feeder Sheet'!N3,IF($E$3="Girls",'T3ab4ab Feeder Sheet'!AB3,IF($E$3="All",'T3ab4ab Feeder Sheet'!AP3)))</f>
        <v>378.6</v>
      </c>
      <c r="D8" s="664">
        <f>IF($E$3="Boys",'T3ab4ab Feeder Sheet'!O3,IF($E$3="Girls",'T3ab4ab Feeder Sheet'!AC3,IF($E$3="All",'T3ab4ab Feeder Sheet'!AQ3)))</f>
        <v>97.4</v>
      </c>
      <c r="E8" s="664">
        <f>IF($E$3="Boys",'T3ab4ab Feeder Sheet'!P3,IF($E$3="Girls",'T3ab4ab Feeder Sheet'!AD3,IF($E$3="All",'T3ab4ab Feeder Sheet'!AR3)))</f>
        <v>60.3</v>
      </c>
      <c r="G8" s="3"/>
      <c r="H8" s="3"/>
      <c r="I8" s="3"/>
      <c r="J8" s="3"/>
    </row>
    <row r="9" spans="1:13" ht="11.25" customHeight="1">
      <c r="A9" s="165"/>
      <c r="B9" s="665"/>
      <c r="C9" s="665"/>
      <c r="D9" s="665"/>
      <c r="E9" s="665"/>
    </row>
    <row r="10" spans="1:13" ht="14">
      <c r="A10" s="188" t="s">
        <v>142</v>
      </c>
      <c r="B10" s="664">
        <f>IF($E$3="Boys",'T3ab4ab Feeder Sheet'!M4,IF($E$3="Girls",'T3ab4ab Feeder Sheet'!AA4,IF($E$3="All",'T3ab4ab Feeder Sheet'!AO4)))</f>
        <v>314.10000000000002</v>
      </c>
      <c r="C10" s="664">
        <f>IF($E$3="Boys",'T3ab4ab Feeder Sheet'!N4,IF($E$3="Girls",'T3ab4ab Feeder Sheet'!AB4,IF($E$3="All",'T3ab4ab Feeder Sheet'!AP4)))</f>
        <v>370.9</v>
      </c>
      <c r="D10" s="664">
        <f>IF($E$3="Boys",'T3ab4ab Feeder Sheet'!O4,IF($E$3="Girls",'T3ab4ab Feeder Sheet'!AC4,IF($E$3="All",'T3ab4ab Feeder Sheet'!AQ4)))</f>
        <v>97.3</v>
      </c>
      <c r="E10" s="664">
        <f>IF($E$3="Boys",'T3ab4ab Feeder Sheet'!P4,IF($E$3="Girls",'T3ab4ab Feeder Sheet'!AD4,IF($E$3="All",'T3ab4ab Feeder Sheet'!AR4)))</f>
        <v>58.2</v>
      </c>
      <c r="G10" s="3"/>
      <c r="H10" s="3"/>
      <c r="I10" s="3"/>
      <c r="J10" s="3"/>
    </row>
    <row r="11" spans="1:13" ht="11.25" customHeight="1">
      <c r="A11" s="188"/>
      <c r="B11" s="665"/>
      <c r="C11" s="665"/>
      <c r="D11" s="665"/>
      <c r="E11" s="665"/>
      <c r="G11" s="170" t="s">
        <v>88</v>
      </c>
    </row>
    <row r="12" spans="1:13" ht="11.25" customHeight="1">
      <c r="A12" s="187" t="s">
        <v>141</v>
      </c>
      <c r="B12" s="664">
        <f>IF($E$3="Boys",'T3ab4ab Feeder Sheet'!M5,IF($E$3="Girls",'T3ab4ab Feeder Sheet'!AA5,IF($E$3="All",'T3ab4ab Feeder Sheet'!AO5)))</f>
        <v>320.7</v>
      </c>
      <c r="C12" s="664">
        <f>IF($E$3="Boys",'T3ab4ab Feeder Sheet'!N5,IF($E$3="Girls",'T3ab4ab Feeder Sheet'!AB5,IF($E$3="All",'T3ab4ab Feeder Sheet'!AP5)))</f>
        <v>383.7</v>
      </c>
      <c r="D12" s="664">
        <f>IF($E$3="Boys",'T3ab4ab Feeder Sheet'!O5,IF($E$3="Girls",'T3ab4ab Feeder Sheet'!AC5,IF($E$3="All",'T3ab4ab Feeder Sheet'!AQ5)))</f>
        <v>97.5</v>
      </c>
      <c r="E12" s="664">
        <f>IF($E$3="Boys",'T3ab4ab Feeder Sheet'!P5,IF($E$3="Girls",'T3ab4ab Feeder Sheet'!AD5,IF($E$3="All",'T3ab4ab Feeder Sheet'!AR5)))</f>
        <v>61.7</v>
      </c>
      <c r="G12" s="3"/>
      <c r="H12" s="3"/>
      <c r="I12" s="3"/>
      <c r="J12" s="3"/>
    </row>
    <row r="13" spans="1:13" ht="11.25" customHeight="1">
      <c r="A13" s="186" t="s">
        <v>140</v>
      </c>
      <c r="B13" s="664">
        <f>IF($E$3="Boys",'T3ab4ab Feeder Sheet'!M6,IF($E$3="Girls",'T3ab4ab Feeder Sheet'!AA6,IF($E$3="All",'T3ab4ab Feeder Sheet'!AO6)))</f>
        <v>286.5</v>
      </c>
      <c r="C13" s="664">
        <f>IF($E$3="Boys",'T3ab4ab Feeder Sheet'!N6,IF($E$3="Girls",'T3ab4ab Feeder Sheet'!AB6,IF($E$3="All",'T3ab4ab Feeder Sheet'!AP6)))</f>
        <v>329.1</v>
      </c>
      <c r="D13" s="664">
        <f>IF($E$3="Boys",'T3ab4ab Feeder Sheet'!O6,IF($E$3="Girls",'T3ab4ab Feeder Sheet'!AC6,IF($E$3="All",'T3ab4ab Feeder Sheet'!AQ6)))</f>
        <v>96.2</v>
      </c>
      <c r="E13" s="664">
        <f>IF($E$3="Boys",'T3ab4ab Feeder Sheet'!P6,IF($E$3="Girls",'T3ab4ab Feeder Sheet'!AD6,IF($E$3="All",'T3ab4ab Feeder Sheet'!AR6)))</f>
        <v>48.8</v>
      </c>
      <c r="G13" s="3"/>
      <c r="H13" s="3"/>
      <c r="I13" s="3"/>
      <c r="J13" s="3"/>
    </row>
    <row r="14" spans="1:13" s="184" customFormat="1" ht="11.25" customHeight="1">
      <c r="A14" s="186" t="s">
        <v>139</v>
      </c>
      <c r="B14" s="664">
        <f>IF($E$3="Boys",'T3ab4ab Feeder Sheet'!M7,IF($E$3="Girls",'T3ab4ab Feeder Sheet'!AA7,IF($E$3="All",'T3ab4ab Feeder Sheet'!AO7)))</f>
        <v>332.5</v>
      </c>
      <c r="C14" s="664">
        <f>IF($E$3="Boys",'T3ab4ab Feeder Sheet'!N7,IF($E$3="Girls",'T3ab4ab Feeder Sheet'!AB7,IF($E$3="All",'T3ab4ab Feeder Sheet'!AP7)))</f>
        <v>402.6</v>
      </c>
      <c r="D14" s="664">
        <f>IF($E$3="Boys",'T3ab4ab Feeder Sheet'!O7,IF($E$3="Girls",'T3ab4ab Feeder Sheet'!AC7,IF($E$3="All",'T3ab4ab Feeder Sheet'!AQ7)))</f>
        <v>97.9</v>
      </c>
      <c r="E14" s="664">
        <f>IF($E$3="Boys",'T3ab4ab Feeder Sheet'!P7,IF($E$3="Girls",'T3ab4ab Feeder Sheet'!AD7,IF($E$3="All",'T3ab4ab Feeder Sheet'!AR7)))</f>
        <v>66.2</v>
      </c>
      <c r="G14" s="3"/>
      <c r="H14" s="3"/>
      <c r="I14" s="3"/>
      <c r="J14" s="3"/>
    </row>
    <row r="15" spans="1:13" s="184" customFormat="1" ht="14">
      <c r="A15" s="185" t="s">
        <v>276</v>
      </c>
      <c r="B15" s="664">
        <f>IF($E$3="Boys",'T3ab4ab Feeder Sheet'!M8,IF($E$3="Girls",'T3ab4ab Feeder Sheet'!AA8,IF($E$3="All",'T3ab4ab Feeder Sheet'!AO8)))</f>
        <v>310.39999999999998</v>
      </c>
      <c r="C15" s="664">
        <f>IF($E$3="Boys",'T3ab4ab Feeder Sheet'!N8,IF($E$3="Girls",'T3ab4ab Feeder Sheet'!AB8,IF($E$3="All",'T3ab4ab Feeder Sheet'!AP8)))</f>
        <v>352.3</v>
      </c>
      <c r="D15" s="664">
        <f>IF($E$3="Boys",'T3ab4ab Feeder Sheet'!O8,IF($E$3="Girls",'T3ab4ab Feeder Sheet'!AC8,IF($E$3="All",'T3ab4ab Feeder Sheet'!AQ8)))</f>
        <v>95.4</v>
      </c>
      <c r="E15" s="664">
        <f>IF($E$3="Boys",'T3ab4ab Feeder Sheet'!P8,IF($E$3="Girls",'T3ab4ab Feeder Sheet'!AD8,IF($E$3="All",'T3ab4ab Feeder Sheet'!AR8)))</f>
        <v>55.4</v>
      </c>
      <c r="G15" s="3"/>
      <c r="H15" s="3"/>
      <c r="I15" s="3"/>
      <c r="J15" s="3"/>
    </row>
    <row r="16" spans="1:13" s="184" customFormat="1" ht="14">
      <c r="A16" s="185" t="s">
        <v>277</v>
      </c>
      <c r="B16" s="664">
        <f>IF($E$3="Boys",'T3ab4ab Feeder Sheet'!M9,IF($E$3="Girls",'T3ab4ab Feeder Sheet'!AA9,IF($E$3="All",'T3ab4ab Feeder Sheet'!AO9)))</f>
        <v>270.60000000000002</v>
      </c>
      <c r="C16" s="664">
        <f>IF($E$3="Boys",'T3ab4ab Feeder Sheet'!N9,IF($E$3="Girls",'T3ab4ab Feeder Sheet'!AB9,IF($E$3="All",'T3ab4ab Feeder Sheet'!AP9)))</f>
        <v>295.8</v>
      </c>
      <c r="D16" s="664">
        <f>IF($E$3="Boys",'T3ab4ab Feeder Sheet'!O9,IF($E$3="Girls",'T3ab4ab Feeder Sheet'!AC9,IF($E$3="All",'T3ab4ab Feeder Sheet'!AQ9)))</f>
        <v>96.9</v>
      </c>
      <c r="E16" s="664">
        <f>IF($E$3="Boys",'T3ab4ab Feeder Sheet'!P9,IF($E$3="Girls",'T3ab4ab Feeder Sheet'!AD9,IF($E$3="All",'T3ab4ab Feeder Sheet'!AR9)))</f>
        <v>43.4</v>
      </c>
      <c r="G16" s="3"/>
      <c r="H16" s="3"/>
      <c r="I16" s="3"/>
      <c r="J16" s="3"/>
    </row>
    <row r="17" spans="1:10" s="184" customFormat="1" ht="14">
      <c r="A17" s="185" t="s">
        <v>281</v>
      </c>
      <c r="B17" s="664">
        <f>IF($E$3="Boys",'T3ab4ab Feeder Sheet'!M10,IF($E$3="Girls",'T3ab4ab Feeder Sheet'!AA10,IF($E$3="All",'T3ab4ab Feeder Sheet'!AO10)))</f>
        <v>207.8</v>
      </c>
      <c r="C17" s="664">
        <f>IF($E$3="Boys",'T3ab4ab Feeder Sheet'!N10,IF($E$3="Girls",'T3ab4ab Feeder Sheet'!AB10,IF($E$3="All",'T3ab4ab Feeder Sheet'!AP10)))</f>
        <v>215.7</v>
      </c>
      <c r="D17" s="664">
        <f>IF($E$3="Boys",'T3ab4ab Feeder Sheet'!O10,IF($E$3="Girls",'T3ab4ab Feeder Sheet'!AC10,IF($E$3="All",'T3ab4ab Feeder Sheet'!AQ10)))</f>
        <v>90</v>
      </c>
      <c r="E17" s="664">
        <f>IF($E$3="Boys",'T3ab4ab Feeder Sheet'!P10,IF($E$3="Girls",'T3ab4ab Feeder Sheet'!AD10,IF($E$3="All",'T3ab4ab Feeder Sheet'!AR10)))</f>
        <v>21.2</v>
      </c>
      <c r="G17" s="3"/>
      <c r="H17" s="3"/>
      <c r="I17" s="3"/>
      <c r="J17" s="3"/>
    </row>
    <row r="18" spans="1:10" s="184" customFormat="1" ht="11.25" customHeight="1">
      <c r="A18" s="185"/>
      <c r="B18" s="666"/>
      <c r="C18" s="666"/>
      <c r="D18" s="666"/>
      <c r="E18" s="666"/>
    </row>
    <row r="19" spans="1:10" s="184" customFormat="1" ht="23.25" customHeight="1">
      <c r="A19" s="272" t="s">
        <v>358</v>
      </c>
      <c r="B19" s="664">
        <f>IF($E$3="Boys",'T3ab4ab Feeder Sheet'!M11,IF($E$3="Girls",'T3ab4ab Feeder Sheet'!AA11,IF($E$3="All",'T3ab4ab Feeder Sheet'!AO11)))</f>
        <v>123.4</v>
      </c>
      <c r="C19" s="664">
        <f>IF($E$3="Boys",'T3ab4ab Feeder Sheet'!N11,IF($E$3="Girls",'T3ab4ab Feeder Sheet'!AB11,IF($E$3="All",'T3ab4ab Feeder Sheet'!AP11)))</f>
        <v>125.7</v>
      </c>
      <c r="D19" s="664">
        <f>IF($E$3="Boys",'T3ab4ab Feeder Sheet'!O11,IF($E$3="Girls",'T3ab4ab Feeder Sheet'!AC11,IF($E$3="All",'T3ab4ab Feeder Sheet'!AQ11)))</f>
        <v>53.6</v>
      </c>
      <c r="E19" s="664">
        <f>IF($E$3="Boys",'T3ab4ab Feeder Sheet'!P11,IF($E$3="Girls",'T3ab4ab Feeder Sheet'!AD11,IF($E$3="All",'T3ab4ab Feeder Sheet'!AR11)))</f>
        <v>8</v>
      </c>
      <c r="H19" s="184" t="s">
        <v>88</v>
      </c>
    </row>
    <row r="20" spans="1:10" s="184" customFormat="1" ht="11.25" customHeight="1">
      <c r="A20" s="185"/>
      <c r="B20" s="666"/>
      <c r="C20" s="666"/>
      <c r="D20" s="666"/>
      <c r="E20" s="666"/>
    </row>
    <row r="21" spans="1:10" ht="11.25" customHeight="1">
      <c r="A21" s="165" t="s">
        <v>323</v>
      </c>
      <c r="B21" s="664">
        <f>IF($E$3="Boys",'T3ab4ab Feeder Sheet'!M12,IF($E$3="Girls",'T3ab4ab Feeder Sheet'!AA12,IF($E$3="All",'T3ab4ab Feeder Sheet'!AO12)))</f>
        <v>29</v>
      </c>
      <c r="C21" s="664">
        <f>IF($E$3="Boys",'T3ab4ab Feeder Sheet'!N12,IF($E$3="Girls",'T3ab4ab Feeder Sheet'!AB12,IF($E$3="All",'T3ab4ab Feeder Sheet'!AP12)))</f>
        <v>29.2</v>
      </c>
      <c r="D21" s="664">
        <f>IF($E$3="Boys",'T3ab4ab Feeder Sheet'!O12,IF($E$3="Girls",'T3ab4ab Feeder Sheet'!AC12,IF($E$3="All",'T3ab4ab Feeder Sheet'!AQ12)))</f>
        <v>14.5</v>
      </c>
      <c r="E21" s="664">
        <f>IF($E$3="Boys",'T3ab4ab Feeder Sheet'!P12,IF($E$3="Girls",'T3ab4ab Feeder Sheet'!AD12,IF($E$3="All",'T3ab4ab Feeder Sheet'!AR12)))</f>
        <v>0.6</v>
      </c>
      <c r="G21" s="3"/>
      <c r="H21" s="3"/>
      <c r="I21" s="3"/>
      <c r="J21" s="3"/>
    </row>
    <row r="22" spans="1:10" ht="11.25" customHeight="1">
      <c r="A22" s="165"/>
      <c r="B22" s="665"/>
      <c r="C22" s="665"/>
      <c r="D22" s="665"/>
      <c r="E22" s="665"/>
    </row>
    <row r="23" spans="1:10" ht="11.25" customHeight="1">
      <c r="A23" s="181" t="s">
        <v>324</v>
      </c>
      <c r="B23" s="664">
        <f>IF($E$3="Boys",'T3ab4ab Feeder Sheet'!M13,IF($E$3="Girls",'T3ab4ab Feeder Sheet'!AA13,IF($E$3="All",'T3ab4ab Feeder Sheet'!AO13)))</f>
        <v>312.7</v>
      </c>
      <c r="C23" s="664">
        <f>IF($E$3="Boys",'T3ab4ab Feeder Sheet'!N13,IF($E$3="Girls",'T3ab4ab Feeder Sheet'!AB13,IF($E$3="All",'T3ab4ab Feeder Sheet'!AP13)))</f>
        <v>372.1</v>
      </c>
      <c r="D23" s="664">
        <f>IF($E$3="Boys",'T3ab4ab Feeder Sheet'!O13,IF($E$3="Girls",'T3ab4ab Feeder Sheet'!AC13,IF($E$3="All",'T3ab4ab Feeder Sheet'!AQ13)))</f>
        <v>95.8</v>
      </c>
      <c r="E23" s="664">
        <f>IF($E$3="Boys",'T3ab4ab Feeder Sheet'!P13,IF($E$3="Girls",'T3ab4ab Feeder Sheet'!AD13,IF($E$3="All",'T3ab4ab Feeder Sheet'!AR13)))</f>
        <v>59.2</v>
      </c>
      <c r="G23" s="3"/>
      <c r="H23" s="3"/>
      <c r="I23" s="3"/>
      <c r="J23" s="3"/>
    </row>
    <row r="24" spans="1:10" ht="11.25" customHeight="1">
      <c r="A24" s="181"/>
      <c r="B24" s="665"/>
      <c r="C24" s="665"/>
      <c r="D24" s="665"/>
      <c r="E24" s="665"/>
      <c r="J24" s="170" t="s">
        <v>88</v>
      </c>
    </row>
    <row r="25" spans="1:10" ht="22.5" customHeight="1">
      <c r="A25" s="183" t="s">
        <v>138</v>
      </c>
      <c r="B25" s="664">
        <f>IF($E$3="Boys",'T3ab4ab Feeder Sheet'!M14,IF($E$3="Girls",'T3ab4ab Feeder Sheet'!AA14,IF($E$3="All",'T3ab4ab Feeder Sheet'!AO14)))</f>
        <v>53.6</v>
      </c>
      <c r="C25" s="664">
        <f>IF($E$3="Boys",'T3ab4ab Feeder Sheet'!N14,IF($E$3="Girls",'T3ab4ab Feeder Sheet'!AB14,IF($E$3="All",'T3ab4ab Feeder Sheet'!AP14)))</f>
        <v>53.8</v>
      </c>
      <c r="D25" s="664">
        <f>IF($E$3="Boys",'T3ab4ab Feeder Sheet'!O14,IF($E$3="Girls",'T3ab4ab Feeder Sheet'!AC14,IF($E$3="All",'T3ab4ab Feeder Sheet'!AQ14)))</f>
        <v>24.3</v>
      </c>
      <c r="E25" s="664">
        <f>IF($E$3="Boys",'T3ab4ab Feeder Sheet'!P14,IF($E$3="Girls",'T3ab4ab Feeder Sheet'!AD14,IF($E$3="All",'T3ab4ab Feeder Sheet'!AR14)))</f>
        <v>2.4</v>
      </c>
      <c r="G25" s="3"/>
      <c r="H25" s="3"/>
      <c r="I25" s="3"/>
      <c r="J25" s="3"/>
    </row>
    <row r="26" spans="1:10" ht="11.25" customHeight="1">
      <c r="A26" s="183"/>
      <c r="B26" s="665"/>
      <c r="C26" s="665"/>
      <c r="D26" s="665"/>
      <c r="E26" s="665"/>
    </row>
    <row r="27" spans="1:10" ht="33.75" customHeight="1">
      <c r="A27" s="182" t="s">
        <v>137</v>
      </c>
      <c r="B27" s="664">
        <f>IF($E$3="Boys",'T3ab4ab Feeder Sheet'!M15,IF($E$3="Girls",'T3ab4ab Feeder Sheet'!AA15,IF($E$3="All",'T3ab4ab Feeder Sheet'!AO15)))</f>
        <v>308.60000000000002</v>
      </c>
      <c r="C27" s="664">
        <f>IF($E$3="Boys",'T3ab4ab Feeder Sheet'!N15,IF($E$3="Girls",'T3ab4ab Feeder Sheet'!AB15,IF($E$3="All",'T3ab4ab Feeder Sheet'!AP15)))</f>
        <v>367.1</v>
      </c>
      <c r="D27" s="664">
        <f>IF($E$3="Boys",'T3ab4ab Feeder Sheet'!O15,IF($E$3="Girls",'T3ab4ab Feeder Sheet'!AC15,IF($E$3="All",'T3ab4ab Feeder Sheet'!AQ15)))</f>
        <v>94.7</v>
      </c>
      <c r="E27" s="664">
        <f>IF($E$3="Boys",'T3ab4ab Feeder Sheet'!P15,IF($E$3="Girls",'T3ab4ab Feeder Sheet'!AD15,IF($E$3="All",'T3ab4ab Feeder Sheet'!AR15)))</f>
        <v>58.3</v>
      </c>
      <c r="G27" s="3"/>
      <c r="H27" s="3"/>
      <c r="I27" s="3"/>
      <c r="J27" s="3"/>
    </row>
    <row r="28" spans="1:10" ht="11.25" customHeight="1">
      <c r="A28" s="182"/>
      <c r="B28" s="665"/>
      <c r="C28" s="665"/>
      <c r="D28" s="665"/>
      <c r="E28" s="665"/>
    </row>
    <row r="29" spans="1:10" ht="12" customHeight="1">
      <c r="A29" s="165" t="s">
        <v>87</v>
      </c>
      <c r="B29" s="664">
        <f>IF($E$3="Boys",'T3ab4ab Feeder Sheet'!M16,IF($E$3="Girls",'T3ab4ab Feeder Sheet'!AA16,IF($E$3="All",'T3ab4ab Feeder Sheet'!AO16)))</f>
        <v>66.2</v>
      </c>
      <c r="C29" s="664">
        <f>IF($E$3="Boys",'T3ab4ab Feeder Sheet'!N16,IF($E$3="Girls",'T3ab4ab Feeder Sheet'!AB16,IF($E$3="All",'T3ab4ab Feeder Sheet'!AP16)))</f>
        <v>67</v>
      </c>
      <c r="D29" s="664">
        <f>IF($E$3="Boys",'T3ab4ab Feeder Sheet'!O16,IF($E$3="Girls",'T3ab4ab Feeder Sheet'!AC16,IF($E$3="All",'T3ab4ab Feeder Sheet'!AQ16)))</f>
        <v>23.8</v>
      </c>
      <c r="E29" s="664">
        <f>IF($E$3="Boys",'T3ab4ab Feeder Sheet'!P16,IF($E$3="Girls",'T3ab4ab Feeder Sheet'!AD16,IF($E$3="All",'T3ab4ab Feeder Sheet'!AR16)))</f>
        <v>4.9000000000000004</v>
      </c>
      <c r="G29" s="3"/>
      <c r="H29" s="3"/>
      <c r="I29" s="3"/>
      <c r="J29" s="3"/>
    </row>
    <row r="30" spans="1:10" ht="12" customHeight="1">
      <c r="A30" s="165" t="s">
        <v>58</v>
      </c>
      <c r="B30" s="664">
        <f>IF($E$3="Boys",'T3ab4ab Feeder Sheet'!M17,IF($E$3="Girls",'T3ab4ab Feeder Sheet'!AA17,IF($E$3="All",'T3ab4ab Feeder Sheet'!AO17)))</f>
        <v>288</v>
      </c>
      <c r="C30" s="664">
        <f>IF($E$3="Boys",'T3ab4ab Feeder Sheet'!N17,IF($E$3="Girls",'T3ab4ab Feeder Sheet'!AB17,IF($E$3="All",'T3ab4ab Feeder Sheet'!AP17)))</f>
        <v>306.5</v>
      </c>
      <c r="D30" s="664">
        <f>IF($E$3="Boys",'T3ab4ab Feeder Sheet'!O17,IF($E$3="Girls",'T3ab4ab Feeder Sheet'!AC17,IF($E$3="All",'T3ab4ab Feeder Sheet'!AQ17)))</f>
        <v>34.299999999999997</v>
      </c>
      <c r="E30" s="664">
        <f>IF($E$3="Boys",'T3ab4ab Feeder Sheet'!P17,IF($E$3="Girls",'T3ab4ab Feeder Sheet'!AD17,IF($E$3="All",'T3ab4ab Feeder Sheet'!AR17)))</f>
        <v>28.3</v>
      </c>
      <c r="G30" s="3"/>
      <c r="H30" s="3"/>
      <c r="I30" s="3"/>
      <c r="J30" s="3"/>
    </row>
    <row r="31" spans="1:10" ht="12" customHeight="1">
      <c r="A31" s="165" t="s">
        <v>59</v>
      </c>
      <c r="B31" s="664">
        <f>IF($E$3="Boys",'T3ab4ab Feeder Sheet'!M18,IF($E$3="Girls",'T3ab4ab Feeder Sheet'!AA18,IF($E$3="All",'T3ab4ab Feeder Sheet'!AO18)))</f>
        <v>67.3</v>
      </c>
      <c r="C31" s="664">
        <f>IF($E$3="Boys",'T3ab4ab Feeder Sheet'!N18,IF($E$3="Girls",'T3ab4ab Feeder Sheet'!AB18,IF($E$3="All",'T3ab4ab Feeder Sheet'!AP18)))</f>
        <v>67.599999999999994</v>
      </c>
      <c r="D31" s="664">
        <f>IF($E$3="Boys",'T3ab4ab Feeder Sheet'!O18,IF($E$3="Girls",'T3ab4ab Feeder Sheet'!AC18,IF($E$3="All",'T3ab4ab Feeder Sheet'!AQ18)))</f>
        <v>27.8</v>
      </c>
      <c r="E31" s="664">
        <f>IF($E$3="Boys",'T3ab4ab Feeder Sheet'!P18,IF($E$3="Girls",'T3ab4ab Feeder Sheet'!AD18,IF($E$3="All",'T3ab4ab Feeder Sheet'!AR18)))</f>
        <v>2.6</v>
      </c>
      <c r="G31" s="3"/>
      <c r="H31" s="3"/>
      <c r="I31" s="3"/>
      <c r="J31" s="3"/>
    </row>
    <row r="32" spans="1:10" ht="11.25" customHeight="1">
      <c r="A32" s="165"/>
      <c r="B32" s="665"/>
      <c r="C32" s="665"/>
      <c r="D32" s="665"/>
      <c r="E32" s="665"/>
    </row>
    <row r="33" spans="1:14" ht="12" customHeight="1">
      <c r="A33" s="181" t="s">
        <v>325</v>
      </c>
      <c r="B33" s="664">
        <f>IF($E$3="Boys",'T3ab4ab Feeder Sheet'!M19,IF($E$3="Girls",'T3ab4ab Feeder Sheet'!AA19,IF($E$3="All",'T3ab4ab Feeder Sheet'!AO19)))</f>
        <v>277.8</v>
      </c>
      <c r="C33" s="664">
        <f>IF($E$3="Boys",'T3ab4ab Feeder Sheet'!N19,IF($E$3="Girls",'T3ab4ab Feeder Sheet'!AB19,IF($E$3="All",'T3ab4ab Feeder Sheet'!AP19)))</f>
        <v>295.39999999999998</v>
      </c>
      <c r="D33" s="664">
        <f>IF($E$3="Boys",'T3ab4ab Feeder Sheet'!O19,IF($E$3="Girls",'T3ab4ab Feeder Sheet'!AC19,IF($E$3="All",'T3ab4ab Feeder Sheet'!AQ19)))</f>
        <v>34</v>
      </c>
      <c r="E33" s="664">
        <f>IF($E$3="Boys",'T3ab4ab Feeder Sheet'!P19,IF($E$3="Girls",'T3ab4ab Feeder Sheet'!AD19,IF($E$3="All",'T3ab4ab Feeder Sheet'!AR19)))</f>
        <v>27.1</v>
      </c>
      <c r="G33" s="3"/>
      <c r="H33" s="3"/>
      <c r="I33" s="3"/>
      <c r="J33" s="3"/>
    </row>
    <row r="34" spans="1:14" ht="12" customHeight="1">
      <c r="A34" s="181"/>
      <c r="B34" s="665"/>
      <c r="C34" s="665"/>
      <c r="D34" s="665"/>
      <c r="E34" s="665"/>
    </row>
    <row r="35" spans="1:14" ht="11.25" customHeight="1">
      <c r="A35" s="181" t="s">
        <v>79</v>
      </c>
      <c r="B35" s="664">
        <f>IF($E$3="Boys",'T3ab4ab Feeder Sheet'!M20,IF($E$3="Girls",'T3ab4ab Feeder Sheet'!AA20,IF($E$3="All",'T3ab4ab Feeder Sheet'!AO20)))</f>
        <v>35.9</v>
      </c>
      <c r="C35" s="664">
        <f>IF($E$3="Boys",'T3ab4ab Feeder Sheet'!N20,IF($E$3="Girls",'T3ab4ab Feeder Sheet'!AB20,IF($E$3="All",'T3ab4ab Feeder Sheet'!AP20)))</f>
        <v>36.1</v>
      </c>
      <c r="D35" s="664">
        <f>IF($E$3="Boys",'T3ab4ab Feeder Sheet'!O20,IF($E$3="Girls",'T3ab4ab Feeder Sheet'!AC20,IF($E$3="All",'T3ab4ab Feeder Sheet'!AQ20)))</f>
        <v>16.7</v>
      </c>
      <c r="E35" s="664">
        <f>IF($E$3="Boys",'T3ab4ab Feeder Sheet'!P20,IF($E$3="Girls",'T3ab4ab Feeder Sheet'!AD20,IF($E$3="All",'T3ab4ab Feeder Sheet'!AR20)))</f>
        <v>1.1000000000000001</v>
      </c>
      <c r="G35" s="3"/>
      <c r="H35" s="3"/>
      <c r="I35" s="3"/>
      <c r="J35" s="3"/>
    </row>
    <row r="36" spans="1:14" ht="11.25" customHeight="1">
      <c r="A36" s="181"/>
      <c r="B36" s="665"/>
      <c r="C36" s="665"/>
      <c r="D36" s="665"/>
      <c r="E36" s="665"/>
      <c r="H36" s="170" t="s">
        <v>88</v>
      </c>
    </row>
    <row r="37" spans="1:14" ht="11.25" customHeight="1">
      <c r="A37" s="181" t="s">
        <v>60</v>
      </c>
      <c r="B37" s="664">
        <f>IF($E$3="Boys",'T3ab4ab Feeder Sheet'!M21,IF($E$3="Girls",'T3ab4ab Feeder Sheet'!AA21,IF($E$3="All",'T3ab4ab Feeder Sheet'!AO21)))</f>
        <v>306.5</v>
      </c>
      <c r="C37" s="664">
        <f>IF($E$3="Boys",'T3ab4ab Feeder Sheet'!N21,IF($E$3="Girls",'T3ab4ab Feeder Sheet'!AB21,IF($E$3="All",'T3ab4ab Feeder Sheet'!AP21)))</f>
        <v>361.7</v>
      </c>
      <c r="D37" s="664">
        <f>IF($E$3="Boys",'T3ab4ab Feeder Sheet'!O21,IF($E$3="Girls",'T3ab4ab Feeder Sheet'!AC21,IF($E$3="All",'T3ab4ab Feeder Sheet'!AQ21)))</f>
        <v>90</v>
      </c>
      <c r="E37" s="664">
        <f>IF($E$3="Boys",'T3ab4ab Feeder Sheet'!P21,IF($E$3="Girls",'T3ab4ab Feeder Sheet'!AD21,IF($E$3="All",'T3ab4ab Feeder Sheet'!AR21)))</f>
        <v>55.8</v>
      </c>
      <c r="G37" s="3"/>
      <c r="H37" s="3"/>
      <c r="I37" s="3"/>
      <c r="J37" s="3"/>
    </row>
    <row r="38" spans="1:14" ht="11.25" customHeight="1">
      <c r="A38" s="173"/>
      <c r="B38" s="178"/>
      <c r="C38" s="177"/>
      <c r="D38" s="177"/>
      <c r="E38" s="177"/>
    </row>
    <row r="39" spans="1:14" ht="11.25" customHeight="1">
      <c r="A39" s="267"/>
      <c r="B39" s="320"/>
      <c r="C39" s="268"/>
      <c r="D39" s="268"/>
      <c r="E39" s="466" t="s">
        <v>614</v>
      </c>
    </row>
    <row r="40" spans="1:14" ht="7.5" customHeight="1"/>
    <row r="41" spans="1:14" ht="15" customHeight="1">
      <c r="A41" s="991" t="s">
        <v>256</v>
      </c>
      <c r="B41" s="991"/>
      <c r="C41" s="991"/>
      <c r="D41" s="991"/>
      <c r="E41" s="991"/>
    </row>
    <row r="42" spans="1:14" ht="30" customHeight="1">
      <c r="A42" s="939" t="s">
        <v>617</v>
      </c>
      <c r="B42" s="939"/>
      <c r="C42" s="939"/>
      <c r="D42" s="939"/>
      <c r="E42" s="939"/>
      <c r="F42" s="528"/>
      <c r="G42" s="528"/>
      <c r="H42" s="528"/>
      <c r="I42" s="528"/>
      <c r="J42" s="528"/>
      <c r="K42" s="528"/>
      <c r="L42" s="528"/>
      <c r="M42" s="528"/>
      <c r="N42" s="528"/>
    </row>
    <row r="43" spans="1:14" ht="15" customHeight="1">
      <c r="A43" s="768" t="s">
        <v>442</v>
      </c>
      <c r="B43" s="769"/>
      <c r="C43" s="769"/>
      <c r="D43" s="769"/>
      <c r="E43" s="769"/>
    </row>
    <row r="44" spans="1:14" ht="60" customHeight="1">
      <c r="A44" s="991" t="s">
        <v>316</v>
      </c>
      <c r="B44" s="991"/>
      <c r="C44" s="991"/>
      <c r="D44" s="991"/>
      <c r="E44" s="991"/>
    </row>
    <row r="45" spans="1:14" ht="30" customHeight="1">
      <c r="A45" s="1042" t="s">
        <v>136</v>
      </c>
      <c r="B45" s="1042"/>
      <c r="C45" s="1042"/>
      <c r="D45" s="1042"/>
      <c r="E45" s="1042"/>
    </row>
    <row r="46" spans="1:14" ht="15" customHeight="1">
      <c r="A46" s="768" t="s">
        <v>537</v>
      </c>
      <c r="B46" s="769"/>
      <c r="C46" s="769"/>
      <c r="D46" s="769"/>
      <c r="E46" s="769"/>
    </row>
    <row r="47" spans="1:14" ht="45" customHeight="1">
      <c r="A47" s="939" t="s">
        <v>638</v>
      </c>
      <c r="B47" s="939"/>
      <c r="C47" s="939"/>
      <c r="D47" s="939"/>
      <c r="E47" s="939"/>
    </row>
    <row r="48" spans="1:14" ht="30" customHeight="1">
      <c r="A48" s="991" t="s">
        <v>321</v>
      </c>
      <c r="B48" s="991"/>
      <c r="C48" s="991"/>
      <c r="D48" s="991"/>
      <c r="E48" s="991"/>
    </row>
    <row r="49" spans="1:5" ht="60" customHeight="1">
      <c r="A49" s="991" t="s">
        <v>382</v>
      </c>
      <c r="B49" s="991"/>
      <c r="C49" s="991"/>
      <c r="D49" s="991"/>
      <c r="E49" s="991"/>
    </row>
    <row r="50" spans="1:5" ht="15" customHeight="1">
      <c r="A50" s="991" t="s">
        <v>322</v>
      </c>
      <c r="B50" s="991"/>
      <c r="C50" s="991"/>
      <c r="D50" s="991"/>
      <c r="E50" s="991"/>
    </row>
    <row r="51" spans="1:5" ht="15" customHeight="1">
      <c r="A51" s="991" t="s">
        <v>639</v>
      </c>
      <c r="B51" s="991"/>
      <c r="C51" s="991"/>
      <c r="D51" s="991"/>
      <c r="E51" s="991"/>
    </row>
    <row r="52" spans="1:5" ht="7.5" customHeight="1">
      <c r="A52" s="268"/>
      <c r="B52" s="271"/>
      <c r="C52" s="271"/>
      <c r="D52" s="271"/>
      <c r="E52" s="271"/>
    </row>
    <row r="53" spans="1:5">
      <c r="A53" s="376" t="s">
        <v>127</v>
      </c>
      <c r="B53" s="271"/>
      <c r="C53" s="271"/>
      <c r="D53" s="271"/>
      <c r="E53" s="271"/>
    </row>
    <row r="54" spans="1:5">
      <c r="B54" s="175"/>
    </row>
    <row r="55" spans="1:5">
      <c r="A55" s="1036"/>
      <c r="B55" s="1036"/>
    </row>
    <row r="56" spans="1:5">
      <c r="A56" s="1036"/>
      <c r="B56" s="1036"/>
    </row>
  </sheetData>
  <sheetProtection sheet="1" objects="1" scenarios="1"/>
  <mergeCells count="17">
    <mergeCell ref="A56:B56"/>
    <mergeCell ref="B5:B6"/>
    <mergeCell ref="C5:C6"/>
    <mergeCell ref="A5:A6"/>
    <mergeCell ref="A48:E48"/>
    <mergeCell ref="A49:E49"/>
    <mergeCell ref="A55:B55"/>
    <mergeCell ref="D5:E5"/>
    <mergeCell ref="A41:E41"/>
    <mergeCell ref="A44:E44"/>
    <mergeCell ref="A45:E45"/>
    <mergeCell ref="A50:E50"/>
    <mergeCell ref="A51:E51"/>
    <mergeCell ref="A47:E47"/>
    <mergeCell ref="A42:E42"/>
    <mergeCell ref="A1:E1"/>
    <mergeCell ref="D2:E2"/>
  </mergeCells>
  <dataValidations count="3">
    <dataValidation type="list" allowBlank="1" showInputMessage="1" showErrorMessage="1" sqref="E65351 WVM982855 WLQ982855 WBU982855 VRY982855 VIC982855 UYG982855 UOK982855 UEO982855 TUS982855 TKW982855 TBA982855 SRE982855 SHI982855 RXM982855 RNQ982855 RDU982855 QTY982855 QKC982855 QAG982855 PQK982855 PGO982855 OWS982855 OMW982855 ODA982855 NTE982855 NJI982855 MZM982855 MPQ982855 MFU982855 LVY982855 LMC982855 LCG982855 KSK982855 KIO982855 JYS982855 JOW982855 JFA982855 IVE982855 ILI982855 IBM982855 HRQ982855 HHU982855 GXY982855 GOC982855 GEG982855 FUK982855 FKO982855 FAS982855 EQW982855 EHA982855 DXE982855 DNI982855 DDM982855 CTQ982855 CJU982855 BZY982855 BQC982855 BGG982855 AWK982855 AMO982855 ACS982855 SW982855 JA982855 E982855 WVM917319 WLQ917319 WBU917319 VRY917319 VIC917319 UYG917319 UOK917319 UEO917319 TUS917319 TKW917319 TBA917319 SRE917319 SHI917319 RXM917319 RNQ917319 RDU917319 QTY917319 QKC917319 QAG917319 PQK917319 PGO917319 OWS917319 OMW917319 ODA917319 NTE917319 NJI917319 MZM917319 MPQ917319 MFU917319 LVY917319 LMC917319 LCG917319 KSK917319 KIO917319 JYS917319 JOW917319 JFA917319 IVE917319 ILI917319 IBM917319 HRQ917319 HHU917319 GXY917319 GOC917319 GEG917319 FUK917319 FKO917319 FAS917319 EQW917319 EHA917319 DXE917319 DNI917319 DDM917319 CTQ917319 CJU917319 BZY917319 BQC917319 BGG917319 AWK917319 AMO917319 ACS917319 SW917319 JA917319 E917319 WVM851783 WLQ851783 WBU851783 VRY851783 VIC851783 UYG851783 UOK851783 UEO851783 TUS851783 TKW851783 TBA851783 SRE851783 SHI851783 RXM851783 RNQ851783 RDU851783 QTY851783 QKC851783 QAG851783 PQK851783 PGO851783 OWS851783 OMW851783 ODA851783 NTE851783 NJI851783 MZM851783 MPQ851783 MFU851783 LVY851783 LMC851783 LCG851783 KSK851783 KIO851783 JYS851783 JOW851783 JFA851783 IVE851783 ILI851783 IBM851783 HRQ851783 HHU851783 GXY851783 GOC851783 GEG851783 FUK851783 FKO851783 FAS851783 EQW851783 EHA851783 DXE851783 DNI851783 DDM851783 CTQ851783 CJU851783 BZY851783 BQC851783 BGG851783 AWK851783 AMO851783 ACS851783 SW851783 JA851783 E851783 WVM786247 WLQ786247 WBU786247 VRY786247 VIC786247 UYG786247 UOK786247 UEO786247 TUS786247 TKW786247 TBA786247 SRE786247 SHI786247 RXM786247 RNQ786247 RDU786247 QTY786247 QKC786247 QAG786247 PQK786247 PGO786247 OWS786247 OMW786247 ODA786247 NTE786247 NJI786247 MZM786247 MPQ786247 MFU786247 LVY786247 LMC786247 LCG786247 KSK786247 KIO786247 JYS786247 JOW786247 JFA786247 IVE786247 ILI786247 IBM786247 HRQ786247 HHU786247 GXY786247 GOC786247 GEG786247 FUK786247 FKO786247 FAS786247 EQW786247 EHA786247 DXE786247 DNI786247 DDM786247 CTQ786247 CJU786247 BZY786247 BQC786247 BGG786247 AWK786247 AMO786247 ACS786247 SW786247 JA786247 E786247 WVM720711 WLQ720711 WBU720711 VRY720711 VIC720711 UYG720711 UOK720711 UEO720711 TUS720711 TKW720711 TBA720711 SRE720711 SHI720711 RXM720711 RNQ720711 RDU720711 QTY720711 QKC720711 QAG720711 PQK720711 PGO720711 OWS720711 OMW720711 ODA720711 NTE720711 NJI720711 MZM720711 MPQ720711 MFU720711 LVY720711 LMC720711 LCG720711 KSK720711 KIO720711 JYS720711 JOW720711 JFA720711 IVE720711 ILI720711 IBM720711 HRQ720711 HHU720711 GXY720711 GOC720711 GEG720711 FUK720711 FKO720711 FAS720711 EQW720711 EHA720711 DXE720711 DNI720711 DDM720711 CTQ720711 CJU720711 BZY720711 BQC720711 BGG720711 AWK720711 AMO720711 ACS720711 SW720711 JA720711 E720711 WVM655175 WLQ655175 WBU655175 VRY655175 VIC655175 UYG655175 UOK655175 UEO655175 TUS655175 TKW655175 TBA655175 SRE655175 SHI655175 RXM655175 RNQ655175 RDU655175 QTY655175 QKC655175 QAG655175 PQK655175 PGO655175 OWS655175 OMW655175 ODA655175 NTE655175 NJI655175 MZM655175 MPQ655175 MFU655175 LVY655175 LMC655175 LCG655175 KSK655175 KIO655175 JYS655175 JOW655175 JFA655175 IVE655175 ILI655175 IBM655175 HRQ655175 HHU655175 GXY655175 GOC655175 GEG655175 FUK655175 FKO655175 FAS655175 EQW655175 EHA655175 DXE655175 DNI655175 DDM655175 CTQ655175 CJU655175 BZY655175 BQC655175 BGG655175 AWK655175 AMO655175 ACS655175 SW655175 JA655175 E655175 WVM589639 WLQ589639 WBU589639 VRY589639 VIC589639 UYG589639 UOK589639 UEO589639 TUS589639 TKW589639 TBA589639 SRE589639 SHI589639 RXM589639 RNQ589639 RDU589639 QTY589639 QKC589639 QAG589639 PQK589639 PGO589639 OWS589639 OMW589639 ODA589639 NTE589639 NJI589639 MZM589639 MPQ589639 MFU589639 LVY589639 LMC589639 LCG589639 KSK589639 KIO589639 JYS589639 JOW589639 JFA589639 IVE589639 ILI589639 IBM589639 HRQ589639 HHU589639 GXY589639 GOC589639 GEG589639 FUK589639 FKO589639 FAS589639 EQW589639 EHA589639 DXE589639 DNI589639 DDM589639 CTQ589639 CJU589639 BZY589639 BQC589639 BGG589639 AWK589639 AMO589639 ACS589639 SW589639 JA589639 E589639 WVM524103 WLQ524103 WBU524103 VRY524103 VIC524103 UYG524103 UOK524103 UEO524103 TUS524103 TKW524103 TBA524103 SRE524103 SHI524103 RXM524103 RNQ524103 RDU524103 QTY524103 QKC524103 QAG524103 PQK524103 PGO524103 OWS524103 OMW524103 ODA524103 NTE524103 NJI524103 MZM524103 MPQ524103 MFU524103 LVY524103 LMC524103 LCG524103 KSK524103 KIO524103 JYS524103 JOW524103 JFA524103 IVE524103 ILI524103 IBM524103 HRQ524103 HHU524103 GXY524103 GOC524103 GEG524103 FUK524103 FKO524103 FAS524103 EQW524103 EHA524103 DXE524103 DNI524103 DDM524103 CTQ524103 CJU524103 BZY524103 BQC524103 BGG524103 AWK524103 AMO524103 ACS524103 SW524103 JA524103 E524103 WVM458567 WLQ458567 WBU458567 VRY458567 VIC458567 UYG458567 UOK458567 UEO458567 TUS458567 TKW458567 TBA458567 SRE458567 SHI458567 RXM458567 RNQ458567 RDU458567 QTY458567 QKC458567 QAG458567 PQK458567 PGO458567 OWS458567 OMW458567 ODA458567 NTE458567 NJI458567 MZM458567 MPQ458567 MFU458567 LVY458567 LMC458567 LCG458567 KSK458567 KIO458567 JYS458567 JOW458567 JFA458567 IVE458567 ILI458567 IBM458567 HRQ458567 HHU458567 GXY458567 GOC458567 GEG458567 FUK458567 FKO458567 FAS458567 EQW458567 EHA458567 DXE458567 DNI458567 DDM458567 CTQ458567 CJU458567 BZY458567 BQC458567 BGG458567 AWK458567 AMO458567 ACS458567 SW458567 JA458567 E458567 WVM393031 WLQ393031 WBU393031 VRY393031 VIC393031 UYG393031 UOK393031 UEO393031 TUS393031 TKW393031 TBA393031 SRE393031 SHI393031 RXM393031 RNQ393031 RDU393031 QTY393031 QKC393031 QAG393031 PQK393031 PGO393031 OWS393031 OMW393031 ODA393031 NTE393031 NJI393031 MZM393031 MPQ393031 MFU393031 LVY393031 LMC393031 LCG393031 KSK393031 KIO393031 JYS393031 JOW393031 JFA393031 IVE393031 ILI393031 IBM393031 HRQ393031 HHU393031 GXY393031 GOC393031 GEG393031 FUK393031 FKO393031 FAS393031 EQW393031 EHA393031 DXE393031 DNI393031 DDM393031 CTQ393031 CJU393031 BZY393031 BQC393031 BGG393031 AWK393031 AMO393031 ACS393031 SW393031 JA393031 E393031 WVM327495 WLQ327495 WBU327495 VRY327495 VIC327495 UYG327495 UOK327495 UEO327495 TUS327495 TKW327495 TBA327495 SRE327495 SHI327495 RXM327495 RNQ327495 RDU327495 QTY327495 QKC327495 QAG327495 PQK327495 PGO327495 OWS327495 OMW327495 ODA327495 NTE327495 NJI327495 MZM327495 MPQ327495 MFU327495 LVY327495 LMC327495 LCG327495 KSK327495 KIO327495 JYS327495 JOW327495 JFA327495 IVE327495 ILI327495 IBM327495 HRQ327495 HHU327495 GXY327495 GOC327495 GEG327495 FUK327495 FKO327495 FAS327495 EQW327495 EHA327495 DXE327495 DNI327495 DDM327495 CTQ327495 CJU327495 BZY327495 BQC327495 BGG327495 AWK327495 AMO327495 ACS327495 SW327495 JA327495 E327495 WVM261959 WLQ261959 WBU261959 VRY261959 VIC261959 UYG261959 UOK261959 UEO261959 TUS261959 TKW261959 TBA261959 SRE261959 SHI261959 RXM261959 RNQ261959 RDU261959 QTY261959 QKC261959 QAG261959 PQK261959 PGO261959 OWS261959 OMW261959 ODA261959 NTE261959 NJI261959 MZM261959 MPQ261959 MFU261959 LVY261959 LMC261959 LCG261959 KSK261959 KIO261959 JYS261959 JOW261959 JFA261959 IVE261959 ILI261959 IBM261959 HRQ261959 HHU261959 GXY261959 GOC261959 GEG261959 FUK261959 FKO261959 FAS261959 EQW261959 EHA261959 DXE261959 DNI261959 DDM261959 CTQ261959 CJU261959 BZY261959 BQC261959 BGG261959 AWK261959 AMO261959 ACS261959 SW261959 JA261959 E261959 WVM196423 WLQ196423 WBU196423 VRY196423 VIC196423 UYG196423 UOK196423 UEO196423 TUS196423 TKW196423 TBA196423 SRE196423 SHI196423 RXM196423 RNQ196423 RDU196423 QTY196423 QKC196423 QAG196423 PQK196423 PGO196423 OWS196423 OMW196423 ODA196423 NTE196423 NJI196423 MZM196423 MPQ196423 MFU196423 LVY196423 LMC196423 LCG196423 KSK196423 KIO196423 JYS196423 JOW196423 JFA196423 IVE196423 ILI196423 IBM196423 HRQ196423 HHU196423 GXY196423 GOC196423 GEG196423 FUK196423 FKO196423 FAS196423 EQW196423 EHA196423 DXE196423 DNI196423 DDM196423 CTQ196423 CJU196423 BZY196423 BQC196423 BGG196423 AWK196423 AMO196423 ACS196423 SW196423 JA196423 E196423 WVM130887 WLQ130887 WBU130887 VRY130887 VIC130887 UYG130887 UOK130887 UEO130887 TUS130887 TKW130887 TBA130887 SRE130887 SHI130887 RXM130887 RNQ130887 RDU130887 QTY130887 QKC130887 QAG130887 PQK130887 PGO130887 OWS130887 OMW130887 ODA130887 NTE130887 NJI130887 MZM130887 MPQ130887 MFU130887 LVY130887 LMC130887 LCG130887 KSK130887 KIO130887 JYS130887 JOW130887 JFA130887 IVE130887 ILI130887 IBM130887 HRQ130887 HHU130887 GXY130887 GOC130887 GEG130887 FUK130887 FKO130887 FAS130887 EQW130887 EHA130887 DXE130887 DNI130887 DDM130887 CTQ130887 CJU130887 BZY130887 BQC130887 BGG130887 AWK130887 AMO130887 ACS130887 SW130887 JA130887 E130887 WVM65351 WLQ65351 WBU65351 VRY65351 VIC65351 UYG65351 UOK65351 UEO65351 TUS65351 TKW65351 TBA65351 SRE65351 SHI65351 RXM65351 RNQ65351 RDU65351 QTY65351 QKC65351 QAG65351 PQK65351 PGO65351 OWS65351 OMW65351 ODA65351 NTE65351 NJI65351 MZM65351 MPQ65351 MFU65351 LVY65351 LMC65351 LCG65351 KSK65351 KIO65351 JYS65351 JOW65351 JFA65351 IVE65351 ILI65351 IBM65351 HRQ65351 HHU65351 GXY65351 GOC65351 GEG65351 FUK65351 FKO65351 FAS65351 EQW65351 EHA65351 DXE65351 DNI65351 DDM65351 CTQ65351 CJU65351 BZY65351 BQC65351 BGG65351 AWK65351 AMO65351 ACS65351 SW65351 JA65351" xr:uid="{00000000-0002-0000-1000-000000000000}">
      <formula1>#REF!</formula1>
    </dataValidation>
    <dataValidation type="list" allowBlank="1" showInputMessage="1" showErrorMessage="1" sqref="WVM982854 WLQ982854 WBU982854 VRY982854 VIC982854 UYG982854 UOK982854 UEO982854 TUS982854 TKW982854 TBA982854 SRE982854 SHI982854 RXM982854 RNQ982854 RDU982854 QTY982854 QKC982854 QAG982854 PQK982854 PGO982854 OWS982854 OMW982854 ODA982854 NTE982854 NJI982854 MZM982854 MPQ982854 MFU982854 LVY982854 LMC982854 LCG982854 KSK982854 KIO982854 JYS982854 JOW982854 JFA982854 IVE982854 ILI982854 IBM982854 HRQ982854 HHU982854 GXY982854 GOC982854 GEG982854 FUK982854 FKO982854 FAS982854 EQW982854 EHA982854 DXE982854 DNI982854 DDM982854 CTQ982854 CJU982854 BZY982854 BQC982854 BGG982854 AWK982854 AMO982854 ACS982854 SW982854 JA982854 E982854 WVM917318 WLQ917318 WBU917318 VRY917318 VIC917318 UYG917318 UOK917318 UEO917318 TUS917318 TKW917318 TBA917318 SRE917318 SHI917318 RXM917318 RNQ917318 RDU917318 QTY917318 QKC917318 QAG917318 PQK917318 PGO917318 OWS917318 OMW917318 ODA917318 NTE917318 NJI917318 MZM917318 MPQ917318 MFU917318 LVY917318 LMC917318 LCG917318 KSK917318 KIO917318 JYS917318 JOW917318 JFA917318 IVE917318 ILI917318 IBM917318 HRQ917318 HHU917318 GXY917318 GOC917318 GEG917318 FUK917318 FKO917318 FAS917318 EQW917318 EHA917318 DXE917318 DNI917318 DDM917318 CTQ917318 CJU917318 BZY917318 BQC917318 BGG917318 AWK917318 AMO917318 ACS917318 SW917318 JA917318 E917318 WVM851782 WLQ851782 WBU851782 VRY851782 VIC851782 UYG851782 UOK851782 UEO851782 TUS851782 TKW851782 TBA851782 SRE851782 SHI851782 RXM851782 RNQ851782 RDU851782 QTY851782 QKC851782 QAG851782 PQK851782 PGO851782 OWS851782 OMW851782 ODA851782 NTE851782 NJI851782 MZM851782 MPQ851782 MFU851782 LVY851782 LMC851782 LCG851782 KSK851782 KIO851782 JYS851782 JOW851782 JFA851782 IVE851782 ILI851782 IBM851782 HRQ851782 HHU851782 GXY851782 GOC851782 GEG851782 FUK851782 FKO851782 FAS851782 EQW851782 EHA851782 DXE851782 DNI851782 DDM851782 CTQ851782 CJU851782 BZY851782 BQC851782 BGG851782 AWK851782 AMO851782 ACS851782 SW851782 JA851782 E851782 WVM786246 WLQ786246 WBU786246 VRY786246 VIC786246 UYG786246 UOK786246 UEO786246 TUS786246 TKW786246 TBA786246 SRE786246 SHI786246 RXM786246 RNQ786246 RDU786246 QTY786246 QKC786246 QAG786246 PQK786246 PGO786246 OWS786246 OMW786246 ODA786246 NTE786246 NJI786246 MZM786246 MPQ786246 MFU786246 LVY786246 LMC786246 LCG786246 KSK786246 KIO786246 JYS786246 JOW786246 JFA786246 IVE786246 ILI786246 IBM786246 HRQ786246 HHU786246 GXY786246 GOC786246 GEG786246 FUK786246 FKO786246 FAS786246 EQW786246 EHA786246 DXE786246 DNI786246 DDM786246 CTQ786246 CJU786246 BZY786246 BQC786246 BGG786246 AWK786246 AMO786246 ACS786246 SW786246 JA786246 E786246 WVM720710 WLQ720710 WBU720710 VRY720710 VIC720710 UYG720710 UOK720710 UEO720710 TUS720710 TKW720710 TBA720710 SRE720710 SHI720710 RXM720710 RNQ720710 RDU720710 QTY720710 QKC720710 QAG720710 PQK720710 PGO720710 OWS720710 OMW720710 ODA720710 NTE720710 NJI720710 MZM720710 MPQ720710 MFU720710 LVY720710 LMC720710 LCG720710 KSK720710 KIO720710 JYS720710 JOW720710 JFA720710 IVE720710 ILI720710 IBM720710 HRQ720710 HHU720710 GXY720710 GOC720710 GEG720710 FUK720710 FKO720710 FAS720710 EQW720710 EHA720710 DXE720710 DNI720710 DDM720710 CTQ720710 CJU720710 BZY720710 BQC720710 BGG720710 AWK720710 AMO720710 ACS720710 SW720710 JA720710 E720710 WVM655174 WLQ655174 WBU655174 VRY655174 VIC655174 UYG655174 UOK655174 UEO655174 TUS655174 TKW655174 TBA655174 SRE655174 SHI655174 RXM655174 RNQ655174 RDU655174 QTY655174 QKC655174 QAG655174 PQK655174 PGO655174 OWS655174 OMW655174 ODA655174 NTE655174 NJI655174 MZM655174 MPQ655174 MFU655174 LVY655174 LMC655174 LCG655174 KSK655174 KIO655174 JYS655174 JOW655174 JFA655174 IVE655174 ILI655174 IBM655174 HRQ655174 HHU655174 GXY655174 GOC655174 GEG655174 FUK655174 FKO655174 FAS655174 EQW655174 EHA655174 DXE655174 DNI655174 DDM655174 CTQ655174 CJU655174 BZY655174 BQC655174 BGG655174 AWK655174 AMO655174 ACS655174 SW655174 JA655174 E655174 WVM589638 WLQ589638 WBU589638 VRY589638 VIC589638 UYG589638 UOK589638 UEO589638 TUS589638 TKW589638 TBA589638 SRE589638 SHI589638 RXM589638 RNQ589638 RDU589638 QTY589638 QKC589638 QAG589638 PQK589638 PGO589638 OWS589638 OMW589638 ODA589638 NTE589638 NJI589638 MZM589638 MPQ589638 MFU589638 LVY589638 LMC589638 LCG589638 KSK589638 KIO589638 JYS589638 JOW589638 JFA589638 IVE589638 ILI589638 IBM589638 HRQ589638 HHU589638 GXY589638 GOC589638 GEG589638 FUK589638 FKO589638 FAS589638 EQW589638 EHA589638 DXE589638 DNI589638 DDM589638 CTQ589638 CJU589638 BZY589638 BQC589638 BGG589638 AWK589638 AMO589638 ACS589638 SW589638 JA589638 E589638 WVM524102 WLQ524102 WBU524102 VRY524102 VIC524102 UYG524102 UOK524102 UEO524102 TUS524102 TKW524102 TBA524102 SRE524102 SHI524102 RXM524102 RNQ524102 RDU524102 QTY524102 QKC524102 QAG524102 PQK524102 PGO524102 OWS524102 OMW524102 ODA524102 NTE524102 NJI524102 MZM524102 MPQ524102 MFU524102 LVY524102 LMC524102 LCG524102 KSK524102 KIO524102 JYS524102 JOW524102 JFA524102 IVE524102 ILI524102 IBM524102 HRQ524102 HHU524102 GXY524102 GOC524102 GEG524102 FUK524102 FKO524102 FAS524102 EQW524102 EHA524102 DXE524102 DNI524102 DDM524102 CTQ524102 CJU524102 BZY524102 BQC524102 BGG524102 AWK524102 AMO524102 ACS524102 SW524102 JA524102 E524102 WVM458566 WLQ458566 WBU458566 VRY458566 VIC458566 UYG458566 UOK458566 UEO458566 TUS458566 TKW458566 TBA458566 SRE458566 SHI458566 RXM458566 RNQ458566 RDU458566 QTY458566 QKC458566 QAG458566 PQK458566 PGO458566 OWS458566 OMW458566 ODA458566 NTE458566 NJI458566 MZM458566 MPQ458566 MFU458566 LVY458566 LMC458566 LCG458566 KSK458566 KIO458566 JYS458566 JOW458566 JFA458566 IVE458566 ILI458566 IBM458566 HRQ458566 HHU458566 GXY458566 GOC458566 GEG458566 FUK458566 FKO458566 FAS458566 EQW458566 EHA458566 DXE458566 DNI458566 DDM458566 CTQ458566 CJU458566 BZY458566 BQC458566 BGG458566 AWK458566 AMO458566 ACS458566 SW458566 JA458566 E458566 WVM393030 WLQ393030 WBU393030 VRY393030 VIC393030 UYG393030 UOK393030 UEO393030 TUS393030 TKW393030 TBA393030 SRE393030 SHI393030 RXM393030 RNQ393030 RDU393030 QTY393030 QKC393030 QAG393030 PQK393030 PGO393030 OWS393030 OMW393030 ODA393030 NTE393030 NJI393030 MZM393030 MPQ393030 MFU393030 LVY393030 LMC393030 LCG393030 KSK393030 KIO393030 JYS393030 JOW393030 JFA393030 IVE393030 ILI393030 IBM393030 HRQ393030 HHU393030 GXY393030 GOC393030 GEG393030 FUK393030 FKO393030 FAS393030 EQW393030 EHA393030 DXE393030 DNI393030 DDM393030 CTQ393030 CJU393030 BZY393030 BQC393030 BGG393030 AWK393030 AMO393030 ACS393030 SW393030 JA393030 E393030 WVM327494 WLQ327494 WBU327494 VRY327494 VIC327494 UYG327494 UOK327494 UEO327494 TUS327494 TKW327494 TBA327494 SRE327494 SHI327494 RXM327494 RNQ327494 RDU327494 QTY327494 QKC327494 QAG327494 PQK327494 PGO327494 OWS327494 OMW327494 ODA327494 NTE327494 NJI327494 MZM327494 MPQ327494 MFU327494 LVY327494 LMC327494 LCG327494 KSK327494 KIO327494 JYS327494 JOW327494 JFA327494 IVE327494 ILI327494 IBM327494 HRQ327494 HHU327494 GXY327494 GOC327494 GEG327494 FUK327494 FKO327494 FAS327494 EQW327494 EHA327494 DXE327494 DNI327494 DDM327494 CTQ327494 CJU327494 BZY327494 BQC327494 BGG327494 AWK327494 AMO327494 ACS327494 SW327494 JA327494 E327494 WVM261958 WLQ261958 WBU261958 VRY261958 VIC261958 UYG261958 UOK261958 UEO261958 TUS261958 TKW261958 TBA261958 SRE261958 SHI261958 RXM261958 RNQ261958 RDU261958 QTY261958 QKC261958 QAG261958 PQK261958 PGO261958 OWS261958 OMW261958 ODA261958 NTE261958 NJI261958 MZM261958 MPQ261958 MFU261958 LVY261958 LMC261958 LCG261958 KSK261958 KIO261958 JYS261958 JOW261958 JFA261958 IVE261958 ILI261958 IBM261958 HRQ261958 HHU261958 GXY261958 GOC261958 GEG261958 FUK261958 FKO261958 FAS261958 EQW261958 EHA261958 DXE261958 DNI261958 DDM261958 CTQ261958 CJU261958 BZY261958 BQC261958 BGG261958 AWK261958 AMO261958 ACS261958 SW261958 JA261958 E261958 WVM196422 WLQ196422 WBU196422 VRY196422 VIC196422 UYG196422 UOK196422 UEO196422 TUS196422 TKW196422 TBA196422 SRE196422 SHI196422 RXM196422 RNQ196422 RDU196422 QTY196422 QKC196422 QAG196422 PQK196422 PGO196422 OWS196422 OMW196422 ODA196422 NTE196422 NJI196422 MZM196422 MPQ196422 MFU196422 LVY196422 LMC196422 LCG196422 KSK196422 KIO196422 JYS196422 JOW196422 JFA196422 IVE196422 ILI196422 IBM196422 HRQ196422 HHU196422 GXY196422 GOC196422 GEG196422 FUK196422 FKO196422 FAS196422 EQW196422 EHA196422 DXE196422 DNI196422 DDM196422 CTQ196422 CJU196422 BZY196422 BQC196422 BGG196422 AWK196422 AMO196422 ACS196422 SW196422 JA196422 E196422 WVM130886 WLQ130886 WBU130886 VRY130886 VIC130886 UYG130886 UOK130886 UEO130886 TUS130886 TKW130886 TBA130886 SRE130886 SHI130886 RXM130886 RNQ130886 RDU130886 QTY130886 QKC130886 QAG130886 PQK130886 PGO130886 OWS130886 OMW130886 ODA130886 NTE130886 NJI130886 MZM130886 MPQ130886 MFU130886 LVY130886 LMC130886 LCG130886 KSK130886 KIO130886 JYS130886 JOW130886 JFA130886 IVE130886 ILI130886 IBM130886 HRQ130886 HHU130886 GXY130886 GOC130886 GEG130886 FUK130886 FKO130886 FAS130886 EQW130886 EHA130886 DXE130886 DNI130886 DDM130886 CTQ130886 CJU130886 BZY130886 BQC130886 BGG130886 AWK130886 AMO130886 ACS130886 SW130886 JA130886 E130886 WVM65350 WLQ65350 WBU65350 VRY65350 VIC65350 UYG65350 UOK65350 UEO65350 TUS65350 TKW65350 TBA65350 SRE65350 SHI65350 RXM65350 RNQ65350 RDU65350 QTY65350 QKC65350 QAG65350 PQK65350 PGO65350 OWS65350 OMW65350 ODA65350 NTE65350 NJI65350 MZM65350 MPQ65350 MFU65350 LVY65350 LMC65350 LCG65350 KSK65350 KIO65350 JYS65350 JOW65350 JFA65350 IVE65350 ILI65350 IBM65350 HRQ65350 HHU65350 GXY65350 GOC65350 GEG65350 FUK65350 FKO65350 FAS65350 EQW65350 EHA65350 DXE65350 DNI65350 DDM65350 CTQ65350 CJU65350 BZY65350 BQC65350 BGG65350 AWK65350 AMO65350 ACS65350 SW65350 JA65350 E65350 WVM4 WLQ4 WBU4 VRY4 VIC4 UYG4 UOK4 UEO4 TUS4 TKW4 TBA4 SRE4 SHI4 RXM4 RNQ4 RDU4 QTY4 QKC4 QAG4 PQK4 PGO4 OWS4 OMW4 ODA4 NTE4 NJI4 MZM4 MPQ4 MFU4 LVY4 LMC4 LCG4 KSK4 KIO4 JYS4 JOW4 JFA4 IVE4 ILI4 IBM4 HRQ4 HHU4 GXY4 GOC4 GEG4 FUK4 FKO4 FAS4 EQW4 EHA4 DXE4 DNI4 DDM4 CTQ4 CJU4 BZY4 BQC4 BGG4 AWK4 AMO4 ACS4 SW4 JA4" xr:uid="{00000000-0002-0000-1000-000001000000}">
      <formula1>#REF!</formula1>
    </dataValidation>
    <dataValidation type="list" allowBlank="1" showInputMessage="1" showErrorMessage="1" sqref="E3" xr:uid="{00000000-0002-0000-1000-000002000000}">
      <formula1>Gender</formula1>
    </dataValidation>
  </dataValidations>
  <pageMargins left="0.74803149606299213" right="0.74803149606299213" top="0.39370078740157483" bottom="0.39370078740157483" header="0.51181102362204722" footer="0.51181102362204722"/>
  <pageSetup paperSize="9" scale="96" fitToHeight="0" orientation="portrait" r:id="rId1"/>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1:N30"/>
  <sheetViews>
    <sheetView showGridLines="0" zoomScaleNormal="100" workbookViewId="0">
      <selection activeCell="E4" sqref="E4"/>
    </sheetView>
  </sheetViews>
  <sheetFormatPr baseColWidth="10" defaultColWidth="9.1640625" defaultRowHeight="11"/>
  <cols>
    <col min="1" max="1" width="27.33203125" style="3" bestFit="1" customWidth="1"/>
    <col min="2" max="2" width="12" style="9" customWidth="1"/>
    <col min="3" max="3" width="12" style="87" customWidth="1"/>
    <col min="4" max="4" width="12" style="28" customWidth="1"/>
    <col min="5" max="5" width="12" style="36" customWidth="1"/>
    <col min="6" max="10" width="9.1640625" style="3"/>
    <col min="11" max="11" width="0" style="3" hidden="1" customWidth="1"/>
    <col min="12" max="16384" width="9.1640625" style="3"/>
  </cols>
  <sheetData>
    <row r="1" spans="1:11" ht="25.5" customHeight="1">
      <c r="A1" s="1033" t="s">
        <v>733</v>
      </c>
      <c r="B1" s="1033"/>
      <c r="C1" s="1033"/>
      <c r="D1" s="1033"/>
      <c r="E1" s="1033"/>
      <c r="F1" s="450"/>
      <c r="K1" s="200">
        <f>IF(E4="Boys",0,IF(E4="Girls",14,28))</f>
        <v>28</v>
      </c>
    </row>
    <row r="2" spans="1:11" ht="13.5" customHeight="1">
      <c r="A2" s="1003" t="s">
        <v>539</v>
      </c>
      <c r="B2" s="1003"/>
      <c r="C2" s="142"/>
    </row>
    <row r="3" spans="1:11" ht="12.75" customHeight="1">
      <c r="A3" s="255" t="s">
        <v>0</v>
      </c>
      <c r="B3" s="266"/>
      <c r="C3" s="170"/>
      <c r="D3" s="1034" t="s">
        <v>178</v>
      </c>
      <c r="E3" s="1035"/>
    </row>
    <row r="4" spans="1:11" ht="12.75" customHeight="1">
      <c r="A4" s="255"/>
      <c r="B4" s="266"/>
      <c r="C4" s="170"/>
      <c r="D4" s="227" t="s">
        <v>157</v>
      </c>
      <c r="E4" s="217" t="s">
        <v>89</v>
      </c>
    </row>
    <row r="5" spans="1:11" ht="11.25" customHeight="1">
      <c r="A5" s="170"/>
      <c r="C5" s="200"/>
    </row>
    <row r="6" spans="1:11" ht="37.5" customHeight="1">
      <c r="A6" s="196"/>
      <c r="B6" s="1037" t="s">
        <v>272</v>
      </c>
      <c r="C6" s="1039" t="s">
        <v>61</v>
      </c>
      <c r="D6" s="952" t="s">
        <v>640</v>
      </c>
      <c r="E6" s="952"/>
      <c r="G6" s="619"/>
    </row>
    <row r="7" spans="1:11" ht="33" customHeight="1">
      <c r="A7" s="194"/>
      <c r="B7" s="1038"/>
      <c r="C7" s="1038"/>
      <c r="D7" s="212" t="s">
        <v>126</v>
      </c>
      <c r="E7" s="212" t="s">
        <v>125</v>
      </c>
    </row>
    <row r="8" spans="1:11" ht="11.25" customHeight="1">
      <c r="A8" s="37"/>
      <c r="B8" s="6"/>
      <c r="C8" s="6"/>
      <c r="D8" s="3"/>
      <c r="E8" s="3"/>
    </row>
    <row r="9" spans="1:11" ht="11.25" customHeight="1">
      <c r="A9" s="697" t="s">
        <v>647</v>
      </c>
      <c r="B9" s="216">
        <f>IF($E$4="Boys",'T3ab4ab Feeder Sheet'!M22,IF('Table 4b'!$E$4="Girls",'T3ab4ab Feeder Sheet'!AA22,IF($E$4="All",'T3ab4ab Feeder Sheet'!AO22)))</f>
        <v>314.5</v>
      </c>
      <c r="C9" s="216">
        <f>IF($E$4="Boys",'T3ab4ab Feeder Sheet'!N22,IF('Table 4b'!$E$4="Girls",'T3ab4ab Feeder Sheet'!AB22,IF($E$4="All",'T3ab4ab Feeder Sheet'!AP22)))</f>
        <v>372.6</v>
      </c>
      <c r="D9" s="216">
        <f>IF($E$4="Boys",'T3ab4ab Feeder Sheet'!O22,IF('Table 4b'!$E$4="Girls",'T3ab4ab Feeder Sheet'!AC22,IF($E$4="All",'T3ab4ab Feeder Sheet'!AQ22)))</f>
        <v>97.3</v>
      </c>
      <c r="E9" s="216">
        <f>IF($E$4="Boys",'T3ab4ab Feeder Sheet'!P22,IF('Table 4b'!$E$4="Girls",'T3ab4ab Feeder Sheet'!AD22,IF($E$4="All",'T3ab4ab Feeder Sheet'!AR22)))</f>
        <v>59</v>
      </c>
      <c r="F9" s="87"/>
    </row>
    <row r="10" spans="1:11" ht="11.25" customHeight="1">
      <c r="A10" s="698"/>
      <c r="F10" s="87"/>
    </row>
    <row r="11" spans="1:11" ht="11.25" customHeight="1">
      <c r="A11" s="698" t="s">
        <v>648</v>
      </c>
      <c r="B11" s="216">
        <f>IF($E$4="Boys",'T3ab4ab Feeder Sheet'!M23,IF('Table 4b'!$E$4="Girls",'T3ab4ab Feeder Sheet'!AA23,IF($E$4="All",'T3ab4ab Feeder Sheet'!AO23)))</f>
        <v>412.8</v>
      </c>
      <c r="C11" s="216">
        <f>IF($E$4="Boys",'T3ab4ab Feeder Sheet'!N23,IF('Table 4b'!$E$4="Girls",'T3ab4ab Feeder Sheet'!AB23,IF($E$4="All",'T3ab4ab Feeder Sheet'!AP23)))</f>
        <v>538.70000000000005</v>
      </c>
      <c r="D11" s="216">
        <f>IF($E$4="Boys",'T3ab4ab Feeder Sheet'!O23,IF('Table 4b'!$E$4="Girls",'T3ab4ab Feeder Sheet'!AC23,IF($E$4="All",'T3ab4ab Feeder Sheet'!AQ23)))</f>
        <v>98.8</v>
      </c>
      <c r="E11" s="216">
        <f>IF($E$4="Boys",'T3ab4ab Feeder Sheet'!P23,IF('Table 4b'!$E$4="Girls",'T3ab4ab Feeder Sheet'!AD23,IF($E$4="All",'T3ab4ab Feeder Sheet'!AR23)))</f>
        <v>96.9</v>
      </c>
      <c r="F11" s="87"/>
    </row>
    <row r="12" spans="1:11" ht="11.25" customHeight="1">
      <c r="A12" s="698"/>
      <c r="F12" s="87"/>
    </row>
    <row r="13" spans="1:11" ht="11.25" customHeight="1">
      <c r="A13" s="698" t="s">
        <v>649</v>
      </c>
      <c r="B13" s="216">
        <f>IF($E$4="Boys",'T3ab4ab Feeder Sheet'!M24,IF('Table 4b'!$E$4="Girls",'T3ab4ab Feeder Sheet'!AA24,IF($E$4="All",'T3ab4ab Feeder Sheet'!AO24)))</f>
        <v>300.89999999999998</v>
      </c>
      <c r="C13" s="216">
        <f>IF($E$4="Boys",'T3ab4ab Feeder Sheet'!N24,IF('Table 4b'!$E$4="Girls",'T3ab4ab Feeder Sheet'!AB24,IF($E$4="All",'T3ab4ab Feeder Sheet'!AP24)))</f>
        <v>351</v>
      </c>
      <c r="D13" s="216">
        <f>IF($E$4="Boys",'T3ab4ab Feeder Sheet'!O24,IF('Table 4b'!$E$4="Girls",'T3ab4ab Feeder Sheet'!AC24,IF($E$4="All",'T3ab4ab Feeder Sheet'!AQ24)))</f>
        <v>97.7</v>
      </c>
      <c r="E13" s="216">
        <f>IF($E$4="Boys",'T3ab4ab Feeder Sheet'!P24,IF('Table 4b'!$E$4="Girls",'T3ab4ab Feeder Sheet'!AD24,IF($E$4="All",'T3ab4ab Feeder Sheet'!AR24)))</f>
        <v>52.2</v>
      </c>
      <c r="F13" s="98"/>
    </row>
    <row r="14" spans="1:11" ht="11.25" customHeight="1">
      <c r="A14" s="698"/>
    </row>
    <row r="15" spans="1:11" ht="11.25" customHeight="1">
      <c r="A15" s="698" t="s">
        <v>650</v>
      </c>
      <c r="B15" s="216">
        <f>IF($E$4="Boys",'T3ab4ab Feeder Sheet'!M25,IF('Table 4b'!$E$4="Girls",'T3ab4ab Feeder Sheet'!AA25,IF($E$4="All",'T3ab4ab Feeder Sheet'!AO25)))</f>
        <v>318</v>
      </c>
      <c r="C15" s="216">
        <f>IF($E$4="Boys",'T3ab4ab Feeder Sheet'!N25,IF('Table 4b'!$E$4="Girls",'T3ab4ab Feeder Sheet'!AB25,IF($E$4="All",'T3ab4ab Feeder Sheet'!AP25)))</f>
        <v>378.6</v>
      </c>
      <c r="D15" s="216">
        <f>IF($E$4="Boys",'T3ab4ab Feeder Sheet'!O25,IF('Table 4b'!$E$4="Girls",'T3ab4ab Feeder Sheet'!AC25,IF($E$4="All",'T3ab4ab Feeder Sheet'!AQ25)))</f>
        <v>97.4</v>
      </c>
      <c r="E15" s="216">
        <f>IF($E$4="Boys",'T3ab4ab Feeder Sheet'!P25,IF('Table 4b'!$E$4="Girls",'T3ab4ab Feeder Sheet'!AD25,IF($E$4="All",'T3ab4ab Feeder Sheet'!AR25)))</f>
        <v>60.3</v>
      </c>
    </row>
    <row r="16" spans="1:11" ht="11.25" customHeight="1">
      <c r="A16" s="103"/>
      <c r="B16" s="104"/>
      <c r="C16" s="105"/>
      <c r="D16" s="105"/>
      <c r="E16" s="105"/>
      <c r="F16" s="106"/>
    </row>
    <row r="17" spans="1:14">
      <c r="A17" s="318"/>
      <c r="B17" s="319"/>
      <c r="C17" s="320"/>
      <c r="D17" s="320"/>
      <c r="E17" s="466" t="s">
        <v>614</v>
      </c>
    </row>
    <row r="18" spans="1:14" ht="6.75" customHeight="1"/>
    <row r="19" spans="1:14" ht="15" customHeight="1">
      <c r="A19" s="989" t="s">
        <v>256</v>
      </c>
      <c r="B19" s="989"/>
      <c r="C19" s="989"/>
      <c r="D19" s="1043"/>
      <c r="E19" s="1043"/>
    </row>
    <row r="20" spans="1:14" ht="30" customHeight="1">
      <c r="A20" s="939" t="s">
        <v>617</v>
      </c>
      <c r="B20" s="939"/>
      <c r="C20" s="939"/>
      <c r="D20" s="939"/>
      <c r="E20" s="939"/>
      <c r="F20" s="528"/>
      <c r="G20" s="528"/>
      <c r="H20" s="528"/>
      <c r="I20" s="528"/>
      <c r="J20" s="528"/>
      <c r="K20" s="528"/>
      <c r="L20" s="528"/>
      <c r="M20" s="528"/>
      <c r="N20" s="528"/>
    </row>
    <row r="21" spans="1:14" ht="15" customHeight="1">
      <c r="A21" s="989" t="s">
        <v>273</v>
      </c>
      <c r="B21" s="989"/>
      <c r="C21" s="989"/>
      <c r="D21" s="1043"/>
      <c r="E21" s="1043"/>
    </row>
    <row r="22" spans="1:14" ht="15" customHeight="1">
      <c r="A22" s="939" t="s">
        <v>641</v>
      </c>
      <c r="B22" s="939"/>
      <c r="C22" s="939"/>
      <c r="D22" s="939"/>
      <c r="E22" s="939"/>
    </row>
    <row r="23" spans="1:14" ht="30" customHeight="1">
      <c r="A23" s="939" t="s">
        <v>642</v>
      </c>
      <c r="B23" s="1018"/>
      <c r="C23" s="1018"/>
      <c r="D23" s="1018"/>
      <c r="E23" s="1018"/>
    </row>
    <row r="24" spans="1:14" ht="30" customHeight="1">
      <c r="A24" s="939" t="s">
        <v>643</v>
      </c>
      <c r="B24" s="1018"/>
      <c r="C24" s="1018"/>
      <c r="D24" s="1018"/>
      <c r="E24" s="1018"/>
    </row>
    <row r="25" spans="1:14" ht="60" customHeight="1">
      <c r="A25" s="939" t="s">
        <v>644</v>
      </c>
      <c r="B25" s="1018"/>
      <c r="C25" s="1018"/>
      <c r="D25" s="1018"/>
      <c r="E25" s="1018"/>
    </row>
    <row r="26" spans="1:14" ht="75" customHeight="1">
      <c r="A26" s="991" t="s">
        <v>645</v>
      </c>
      <c r="B26" s="991"/>
      <c r="C26" s="991"/>
      <c r="D26" s="991"/>
      <c r="E26" s="991"/>
    </row>
    <row r="27" spans="1:14" ht="75" customHeight="1">
      <c r="A27" s="939" t="s">
        <v>646</v>
      </c>
      <c r="B27" s="939"/>
      <c r="C27" s="939"/>
      <c r="D27" s="939"/>
      <c r="E27" s="939"/>
    </row>
    <row r="28" spans="1:14">
      <c r="A28" s="81" t="s">
        <v>88</v>
      </c>
    </row>
    <row r="30" spans="1:14">
      <c r="A30" s="81" t="s">
        <v>88</v>
      </c>
    </row>
  </sheetData>
  <sheetProtection sheet="1" objects="1" scenarios="1"/>
  <mergeCells count="15">
    <mergeCell ref="A19:E19"/>
    <mergeCell ref="A21:E21"/>
    <mergeCell ref="A1:E1"/>
    <mergeCell ref="B6:B7"/>
    <mergeCell ref="C6:C7"/>
    <mergeCell ref="D3:E3"/>
    <mergeCell ref="A2:B2"/>
    <mergeCell ref="D6:E6"/>
    <mergeCell ref="A26:E26"/>
    <mergeCell ref="A27:E27"/>
    <mergeCell ref="A20:E20"/>
    <mergeCell ref="A23:E23"/>
    <mergeCell ref="A24:E24"/>
    <mergeCell ref="A25:E25"/>
    <mergeCell ref="A22:E22"/>
  </mergeCells>
  <conditionalFormatting sqref="B9:E9 B11:E11 B13:E13 B15:E15">
    <cfRule type="expression" dxfId="53" priority="13">
      <formula>(#REF!="Percentage")</formula>
    </cfRule>
  </conditionalFormatting>
  <dataValidations count="1">
    <dataValidation type="list" allowBlank="1" showInputMessage="1" showErrorMessage="1" sqref="E4" xr:uid="{00000000-0002-0000-1100-000000000000}">
      <formula1>Gender</formula1>
    </dataValidation>
  </dataValidations>
  <pageMargins left="0.31496062992125984" right="0.27559055118110237" top="0.51181102362204722" bottom="0.51181102362204722" header="0.51181102362204722" footer="0.51181102362204722"/>
  <pageSetup paperSize="9" fitToWidth="0"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159"/>
  <sheetViews>
    <sheetView zoomScale="85" zoomScaleNormal="85" workbookViewId="0"/>
  </sheetViews>
  <sheetFormatPr baseColWidth="10" defaultColWidth="8.83203125" defaultRowHeight="13"/>
  <cols>
    <col min="1" max="1" width="30.5" bestFit="1" customWidth="1"/>
    <col min="27" max="27" width="15.6640625" customWidth="1"/>
  </cols>
  <sheetData>
    <row r="1" spans="1:25">
      <c r="A1" s="372" t="s">
        <v>310</v>
      </c>
      <c r="C1" s="345"/>
      <c r="D1" s="343"/>
      <c r="H1" s="133"/>
    </row>
    <row r="2" spans="1:25">
      <c r="A2">
        <v>1</v>
      </c>
      <c r="B2">
        <f>A2+1</f>
        <v>2</v>
      </c>
      <c r="C2">
        <f t="shared" ref="C2:Y2" si="0">B2+1</f>
        <v>3</v>
      </c>
      <c r="D2">
        <f t="shared" si="0"/>
        <v>4</v>
      </c>
      <c r="E2">
        <f t="shared" si="0"/>
        <v>5</v>
      </c>
      <c r="F2">
        <f t="shared" si="0"/>
        <v>6</v>
      </c>
      <c r="G2">
        <f t="shared" si="0"/>
        <v>7</v>
      </c>
      <c r="H2">
        <f t="shared" si="0"/>
        <v>8</v>
      </c>
      <c r="I2">
        <f t="shared" si="0"/>
        <v>9</v>
      </c>
      <c r="J2">
        <f t="shared" si="0"/>
        <v>10</v>
      </c>
      <c r="K2">
        <f t="shared" si="0"/>
        <v>11</v>
      </c>
      <c r="L2">
        <f t="shared" si="0"/>
        <v>12</v>
      </c>
      <c r="M2">
        <f t="shared" si="0"/>
        <v>13</v>
      </c>
      <c r="N2">
        <f t="shared" si="0"/>
        <v>14</v>
      </c>
      <c r="O2">
        <f t="shared" si="0"/>
        <v>15</v>
      </c>
      <c r="P2">
        <f t="shared" si="0"/>
        <v>16</v>
      </c>
      <c r="Q2">
        <f t="shared" si="0"/>
        <v>17</v>
      </c>
      <c r="R2">
        <f t="shared" si="0"/>
        <v>18</v>
      </c>
      <c r="S2">
        <f t="shared" si="0"/>
        <v>19</v>
      </c>
      <c r="T2">
        <f t="shared" si="0"/>
        <v>20</v>
      </c>
      <c r="U2">
        <f t="shared" si="0"/>
        <v>21</v>
      </c>
      <c r="V2">
        <f t="shared" si="0"/>
        <v>22</v>
      </c>
      <c r="W2">
        <f t="shared" si="0"/>
        <v>23</v>
      </c>
      <c r="X2">
        <f t="shared" si="0"/>
        <v>24</v>
      </c>
      <c r="Y2">
        <f t="shared" si="0"/>
        <v>25</v>
      </c>
    </row>
    <row r="3" spans="1:25">
      <c r="A3" s="386"/>
      <c r="B3" s="386" t="s">
        <v>160</v>
      </c>
      <c r="C3" s="386" t="s">
        <v>161</v>
      </c>
      <c r="D3" s="386" t="s">
        <v>162</v>
      </c>
      <c r="E3" s="386" t="s">
        <v>151</v>
      </c>
      <c r="F3" s="386" t="s">
        <v>163</v>
      </c>
      <c r="G3" s="386" t="s">
        <v>164</v>
      </c>
      <c r="H3" s="386" t="s">
        <v>165</v>
      </c>
      <c r="I3" s="386" t="s">
        <v>166</v>
      </c>
      <c r="J3" s="386" t="s">
        <v>167</v>
      </c>
      <c r="K3" s="386" t="s">
        <v>168</v>
      </c>
      <c r="L3" s="386" t="s">
        <v>169</v>
      </c>
      <c r="M3" s="386" t="s">
        <v>150</v>
      </c>
      <c r="N3" s="386" t="s">
        <v>170</v>
      </c>
      <c r="O3" s="386" t="s">
        <v>171</v>
      </c>
      <c r="P3" s="386" t="s">
        <v>172</v>
      </c>
      <c r="Q3" s="386" t="s">
        <v>173</v>
      </c>
      <c r="R3" s="386" t="s">
        <v>91</v>
      </c>
      <c r="S3" s="386" t="s">
        <v>92</v>
      </c>
      <c r="T3" s="386" t="s">
        <v>93</v>
      </c>
      <c r="U3" s="386" t="s">
        <v>90</v>
      </c>
      <c r="V3" s="386" t="s">
        <v>94</v>
      </c>
      <c r="W3" s="386" t="s">
        <v>95</v>
      </c>
      <c r="X3" s="386" t="s">
        <v>96</v>
      </c>
      <c r="Y3" s="386" t="s">
        <v>174</v>
      </c>
    </row>
    <row r="4" spans="1:25" ht="15">
      <c r="A4" s="491" t="s">
        <v>357</v>
      </c>
      <c r="B4" s="487" t="s">
        <v>311</v>
      </c>
      <c r="C4" s="487" t="s">
        <v>311</v>
      </c>
      <c r="D4" s="487" t="s">
        <v>311</v>
      </c>
      <c r="E4" s="487" t="s">
        <v>311</v>
      </c>
      <c r="F4" s="487" t="s">
        <v>311</v>
      </c>
      <c r="G4" s="487" t="s">
        <v>311</v>
      </c>
      <c r="H4" s="487" t="s">
        <v>311</v>
      </c>
      <c r="I4" s="487" t="s">
        <v>311</v>
      </c>
      <c r="J4" s="487" t="s">
        <v>311</v>
      </c>
      <c r="K4" s="487" t="s">
        <v>311</v>
      </c>
      <c r="L4" s="487" t="s">
        <v>311</v>
      </c>
      <c r="M4" s="487" t="s">
        <v>311</v>
      </c>
      <c r="N4" s="487" t="s">
        <v>311</v>
      </c>
      <c r="O4" s="487" t="s">
        <v>311</v>
      </c>
      <c r="P4" s="487" t="s">
        <v>311</v>
      </c>
      <c r="Q4" s="487" t="s">
        <v>311</v>
      </c>
      <c r="R4" s="487" t="s">
        <v>311</v>
      </c>
      <c r="S4" s="487" t="s">
        <v>311</v>
      </c>
      <c r="T4" s="487" t="s">
        <v>311</v>
      </c>
      <c r="U4" s="487" t="s">
        <v>311</v>
      </c>
      <c r="V4" s="487" t="s">
        <v>311</v>
      </c>
      <c r="W4" s="487" t="s">
        <v>311</v>
      </c>
      <c r="X4" s="487" t="s">
        <v>311</v>
      </c>
      <c r="Y4" s="487" t="s">
        <v>311</v>
      </c>
    </row>
    <row r="5" spans="1:25" ht="28">
      <c r="A5" s="492" t="s">
        <v>350</v>
      </c>
      <c r="B5" s="487" t="s">
        <v>311</v>
      </c>
      <c r="C5" s="487" t="s">
        <v>311</v>
      </c>
      <c r="D5" s="487" t="s">
        <v>311</v>
      </c>
      <c r="E5" s="487" t="s">
        <v>311</v>
      </c>
      <c r="F5" s="487" t="s">
        <v>311</v>
      </c>
      <c r="G5" s="487" t="s">
        <v>311</v>
      </c>
      <c r="H5" s="487" t="s">
        <v>311</v>
      </c>
      <c r="I5" s="487" t="s">
        <v>311</v>
      </c>
      <c r="J5" s="487" t="s">
        <v>311</v>
      </c>
      <c r="K5" s="487" t="s">
        <v>311</v>
      </c>
      <c r="L5" s="487" t="s">
        <v>311</v>
      </c>
      <c r="M5" s="487" t="s">
        <v>311</v>
      </c>
      <c r="N5" s="487" t="s">
        <v>311</v>
      </c>
      <c r="O5" s="487" t="s">
        <v>311</v>
      </c>
      <c r="P5" s="487" t="s">
        <v>311</v>
      </c>
      <c r="Q5" s="487" t="s">
        <v>311</v>
      </c>
      <c r="R5" s="487" t="s">
        <v>311</v>
      </c>
      <c r="S5" s="487" t="s">
        <v>311</v>
      </c>
      <c r="T5" s="487" t="s">
        <v>311</v>
      </c>
      <c r="U5" s="487" t="s">
        <v>311</v>
      </c>
      <c r="V5" s="487" t="s">
        <v>311</v>
      </c>
      <c r="W5" s="487" t="s">
        <v>311</v>
      </c>
      <c r="X5" s="487" t="s">
        <v>311</v>
      </c>
      <c r="Y5" s="487" t="s">
        <v>311</v>
      </c>
    </row>
    <row r="6" spans="1:25">
      <c r="A6" s="493" t="s">
        <v>298</v>
      </c>
      <c r="B6" s="487" t="s">
        <v>311</v>
      </c>
      <c r="C6" s="487" t="s">
        <v>311</v>
      </c>
      <c r="D6" s="487" t="s">
        <v>311</v>
      </c>
      <c r="E6" s="487" t="s">
        <v>311</v>
      </c>
      <c r="F6" s="487" t="s">
        <v>311</v>
      </c>
      <c r="G6" s="487" t="s">
        <v>311</v>
      </c>
      <c r="H6" s="487" t="s">
        <v>311</v>
      </c>
      <c r="I6" s="487" t="s">
        <v>311</v>
      </c>
      <c r="J6" s="487" t="s">
        <v>311</v>
      </c>
      <c r="K6" s="487" t="s">
        <v>311</v>
      </c>
      <c r="L6" s="487" t="s">
        <v>311</v>
      </c>
      <c r="M6" s="487" t="s">
        <v>311</v>
      </c>
      <c r="N6" s="487" t="s">
        <v>311</v>
      </c>
      <c r="O6" s="487" t="s">
        <v>311</v>
      </c>
      <c r="P6" s="487" t="s">
        <v>311</v>
      </c>
      <c r="Q6" s="487" t="s">
        <v>311</v>
      </c>
      <c r="R6" s="487" t="s">
        <v>311</v>
      </c>
      <c r="S6" s="487" t="s">
        <v>311</v>
      </c>
      <c r="T6" s="487" t="s">
        <v>311</v>
      </c>
      <c r="U6" s="487" t="s">
        <v>311</v>
      </c>
      <c r="V6" s="487" t="s">
        <v>311</v>
      </c>
      <c r="W6" s="487" t="s">
        <v>311</v>
      </c>
      <c r="X6" s="487" t="s">
        <v>311</v>
      </c>
      <c r="Y6" s="487" t="s">
        <v>311</v>
      </c>
    </row>
    <row r="7" spans="1:25">
      <c r="A7" s="494" t="s">
        <v>299</v>
      </c>
      <c r="B7" s="487" t="s">
        <v>311</v>
      </c>
      <c r="C7" s="487" t="s">
        <v>311</v>
      </c>
      <c r="D7" s="487" t="s">
        <v>311</v>
      </c>
      <c r="E7" s="487" t="s">
        <v>311</v>
      </c>
      <c r="F7" s="487" t="s">
        <v>311</v>
      </c>
      <c r="G7" s="487" t="s">
        <v>311</v>
      </c>
      <c r="H7" s="487" t="s">
        <v>311</v>
      </c>
      <c r="I7" s="487" t="s">
        <v>311</v>
      </c>
      <c r="J7" s="487" t="s">
        <v>311</v>
      </c>
      <c r="K7" s="487" t="s">
        <v>311</v>
      </c>
      <c r="L7" s="487" t="s">
        <v>311</v>
      </c>
      <c r="M7" s="487" t="s">
        <v>311</v>
      </c>
      <c r="N7" s="487" t="s">
        <v>311</v>
      </c>
      <c r="O7" s="487" t="s">
        <v>311</v>
      </c>
      <c r="P7" s="487" t="s">
        <v>311</v>
      </c>
      <c r="Q7" s="487" t="s">
        <v>311</v>
      </c>
      <c r="R7" s="487" t="s">
        <v>311</v>
      </c>
      <c r="S7" s="487" t="s">
        <v>311</v>
      </c>
      <c r="T7" s="487" t="s">
        <v>311</v>
      </c>
      <c r="U7" s="487" t="s">
        <v>311</v>
      </c>
      <c r="V7" s="487" t="s">
        <v>311</v>
      </c>
      <c r="W7" s="487" t="s">
        <v>311</v>
      </c>
      <c r="X7" s="487" t="s">
        <v>311</v>
      </c>
      <c r="Y7" s="487" t="s">
        <v>311</v>
      </c>
    </row>
    <row r="8" spans="1:25">
      <c r="A8" s="494" t="s">
        <v>300</v>
      </c>
      <c r="B8" s="487" t="s">
        <v>311</v>
      </c>
      <c r="C8" s="487" t="s">
        <v>311</v>
      </c>
      <c r="D8" s="487" t="s">
        <v>311</v>
      </c>
      <c r="E8" s="487" t="s">
        <v>311</v>
      </c>
      <c r="F8" s="487" t="s">
        <v>311</v>
      </c>
      <c r="G8" s="487" t="s">
        <v>311</v>
      </c>
      <c r="H8" s="487" t="s">
        <v>311</v>
      </c>
      <c r="I8" s="487" t="s">
        <v>311</v>
      </c>
      <c r="J8" s="487" t="s">
        <v>311</v>
      </c>
      <c r="K8" s="487" t="s">
        <v>311</v>
      </c>
      <c r="L8" s="487" t="s">
        <v>311</v>
      </c>
      <c r="M8" s="487" t="s">
        <v>311</v>
      </c>
      <c r="N8" s="487" t="s">
        <v>311</v>
      </c>
      <c r="O8" s="487" t="s">
        <v>311</v>
      </c>
      <c r="P8" s="487" t="s">
        <v>311</v>
      </c>
      <c r="Q8" s="487" t="s">
        <v>311</v>
      </c>
      <c r="R8" s="487" t="s">
        <v>311</v>
      </c>
      <c r="S8" s="487" t="s">
        <v>311</v>
      </c>
      <c r="T8" s="487" t="s">
        <v>311</v>
      </c>
      <c r="U8" s="487" t="s">
        <v>311</v>
      </c>
      <c r="V8" s="487" t="s">
        <v>311</v>
      </c>
      <c r="W8" s="487" t="s">
        <v>311</v>
      </c>
      <c r="X8" s="487" t="s">
        <v>311</v>
      </c>
      <c r="Y8" s="487" t="s">
        <v>311</v>
      </c>
    </row>
    <row r="9" spans="1:25" ht="14">
      <c r="A9" s="495" t="s">
        <v>301</v>
      </c>
      <c r="B9" s="487" t="s">
        <v>311</v>
      </c>
      <c r="C9" s="487" t="s">
        <v>311</v>
      </c>
      <c r="D9" s="487" t="s">
        <v>311</v>
      </c>
      <c r="E9" s="487" t="s">
        <v>311</v>
      </c>
      <c r="F9" s="487" t="s">
        <v>311</v>
      </c>
      <c r="G9" s="487" t="s">
        <v>311</v>
      </c>
      <c r="H9" s="487" t="s">
        <v>311</v>
      </c>
      <c r="I9" s="487" t="s">
        <v>311</v>
      </c>
      <c r="J9" s="487" t="s">
        <v>311</v>
      </c>
      <c r="K9" s="487" t="s">
        <v>311</v>
      </c>
      <c r="L9" s="487" t="s">
        <v>311</v>
      </c>
      <c r="M9" s="487" t="s">
        <v>311</v>
      </c>
      <c r="N9" s="487" t="s">
        <v>311</v>
      </c>
      <c r="O9" s="487" t="s">
        <v>311</v>
      </c>
      <c r="P9" s="487" t="s">
        <v>311</v>
      </c>
      <c r="Q9" s="487" t="s">
        <v>311</v>
      </c>
      <c r="R9" s="487" t="s">
        <v>311</v>
      </c>
      <c r="S9" s="487" t="s">
        <v>311</v>
      </c>
      <c r="T9" s="487" t="s">
        <v>311</v>
      </c>
      <c r="U9" s="487" t="s">
        <v>311</v>
      </c>
      <c r="V9" s="487" t="s">
        <v>311</v>
      </c>
      <c r="W9" s="487" t="s">
        <v>311</v>
      </c>
      <c r="X9" s="487" t="s">
        <v>311</v>
      </c>
      <c r="Y9" s="487" t="s">
        <v>311</v>
      </c>
    </row>
    <row r="10" spans="1:25" ht="28">
      <c r="A10" s="495" t="s">
        <v>302</v>
      </c>
      <c r="B10" s="487" t="s">
        <v>311</v>
      </c>
      <c r="C10" s="487" t="s">
        <v>311</v>
      </c>
      <c r="D10" s="487" t="s">
        <v>311</v>
      </c>
      <c r="E10" s="487" t="s">
        <v>311</v>
      </c>
      <c r="F10" s="487" t="s">
        <v>311</v>
      </c>
      <c r="G10" s="487" t="s">
        <v>311</v>
      </c>
      <c r="H10" s="487" t="s">
        <v>311</v>
      </c>
      <c r="I10" s="487" t="s">
        <v>311</v>
      </c>
      <c r="J10" s="487" t="s">
        <v>311</v>
      </c>
      <c r="K10" s="487" t="s">
        <v>311</v>
      </c>
      <c r="L10" s="487" t="s">
        <v>311</v>
      </c>
      <c r="M10" s="487" t="s">
        <v>311</v>
      </c>
      <c r="N10" s="487" t="s">
        <v>311</v>
      </c>
      <c r="O10" s="487" t="s">
        <v>311</v>
      </c>
      <c r="P10" s="487" t="s">
        <v>311</v>
      </c>
      <c r="Q10" s="487" t="s">
        <v>311</v>
      </c>
      <c r="R10" s="487" t="s">
        <v>311</v>
      </c>
      <c r="S10" s="487" t="s">
        <v>311</v>
      </c>
      <c r="T10" s="487" t="s">
        <v>311</v>
      </c>
      <c r="U10" s="487" t="s">
        <v>311</v>
      </c>
      <c r="V10" s="487" t="s">
        <v>311</v>
      </c>
      <c r="W10" s="487" t="s">
        <v>311</v>
      </c>
      <c r="X10" s="487" t="s">
        <v>311</v>
      </c>
      <c r="Y10" s="487" t="s">
        <v>311</v>
      </c>
    </row>
    <row r="11" spans="1:25" ht="14">
      <c r="A11" s="495" t="s">
        <v>303</v>
      </c>
      <c r="B11" s="487" t="s">
        <v>311</v>
      </c>
      <c r="C11" s="487" t="s">
        <v>311</v>
      </c>
      <c r="D11" s="487" t="s">
        <v>311</v>
      </c>
      <c r="E11" s="487" t="s">
        <v>311</v>
      </c>
      <c r="F11" s="487" t="s">
        <v>311</v>
      </c>
      <c r="G11" s="487" t="s">
        <v>311</v>
      </c>
      <c r="H11" s="487" t="s">
        <v>311</v>
      </c>
      <c r="I11" s="487" t="s">
        <v>311</v>
      </c>
      <c r="J11" s="487" t="s">
        <v>311</v>
      </c>
      <c r="K11" s="487" t="s">
        <v>311</v>
      </c>
      <c r="L11" s="487" t="s">
        <v>311</v>
      </c>
      <c r="M11" s="487" t="s">
        <v>311</v>
      </c>
      <c r="N11" s="487" t="s">
        <v>311</v>
      </c>
      <c r="O11" s="487" t="s">
        <v>311</v>
      </c>
      <c r="P11" s="487" t="s">
        <v>311</v>
      </c>
      <c r="Q11" s="487" t="s">
        <v>311</v>
      </c>
      <c r="R11" s="487" t="s">
        <v>311</v>
      </c>
      <c r="S11" s="487" t="s">
        <v>311</v>
      </c>
      <c r="T11" s="487" t="s">
        <v>311</v>
      </c>
      <c r="U11" s="487" t="s">
        <v>311</v>
      </c>
      <c r="V11" s="487" t="s">
        <v>311</v>
      </c>
      <c r="W11" s="487" t="s">
        <v>311</v>
      </c>
      <c r="X11" s="487" t="s">
        <v>311</v>
      </c>
      <c r="Y11" s="487" t="s">
        <v>311</v>
      </c>
    </row>
    <row r="12" spans="1:25" ht="27" customHeight="1">
      <c r="A12" s="495" t="s">
        <v>351</v>
      </c>
      <c r="B12" s="487" t="s">
        <v>311</v>
      </c>
      <c r="C12" s="487" t="s">
        <v>311</v>
      </c>
      <c r="D12" s="487" t="s">
        <v>311</v>
      </c>
      <c r="E12" s="487" t="s">
        <v>311</v>
      </c>
      <c r="F12" s="487" t="s">
        <v>311</v>
      </c>
      <c r="G12" s="487" t="s">
        <v>311</v>
      </c>
      <c r="H12" s="487" t="s">
        <v>311</v>
      </c>
      <c r="I12" s="487" t="s">
        <v>311</v>
      </c>
      <c r="J12" s="487" t="s">
        <v>311</v>
      </c>
      <c r="K12" s="487" t="s">
        <v>311</v>
      </c>
      <c r="L12" s="487" t="s">
        <v>311</v>
      </c>
      <c r="M12" s="487" t="s">
        <v>311</v>
      </c>
      <c r="N12" s="487" t="s">
        <v>311</v>
      </c>
      <c r="O12" s="487" t="s">
        <v>311</v>
      </c>
      <c r="P12" s="487" t="s">
        <v>311</v>
      </c>
      <c r="Q12" s="487" t="s">
        <v>311</v>
      </c>
      <c r="R12" s="487" t="s">
        <v>311</v>
      </c>
      <c r="S12" s="487" t="s">
        <v>311</v>
      </c>
      <c r="T12" s="487" t="s">
        <v>311</v>
      </c>
      <c r="U12" s="487" t="s">
        <v>311</v>
      </c>
      <c r="V12" s="487" t="s">
        <v>311</v>
      </c>
      <c r="W12" s="487" t="s">
        <v>311</v>
      </c>
      <c r="X12" s="487" t="s">
        <v>311</v>
      </c>
      <c r="Y12" s="487" t="s">
        <v>311</v>
      </c>
    </row>
    <row r="13" spans="1:25">
      <c r="A13" s="491" t="s">
        <v>348</v>
      </c>
      <c r="B13" s="487" t="s">
        <v>311</v>
      </c>
      <c r="C13" s="487" t="s">
        <v>311</v>
      </c>
      <c r="D13" s="487" t="s">
        <v>311</v>
      </c>
      <c r="E13" s="487" t="s">
        <v>311</v>
      </c>
      <c r="F13" s="487" t="s">
        <v>311</v>
      </c>
      <c r="G13" s="487" t="s">
        <v>311</v>
      </c>
      <c r="H13" s="487" t="s">
        <v>311</v>
      </c>
      <c r="I13" s="487" t="s">
        <v>311</v>
      </c>
      <c r="J13" s="487" t="s">
        <v>311</v>
      </c>
      <c r="K13" s="487" t="s">
        <v>311</v>
      </c>
      <c r="L13" s="487" t="s">
        <v>311</v>
      </c>
      <c r="M13" s="487" t="s">
        <v>311</v>
      </c>
      <c r="N13" s="487" t="s">
        <v>311</v>
      </c>
      <c r="O13" s="487" t="s">
        <v>311</v>
      </c>
      <c r="P13" s="487" t="s">
        <v>311</v>
      </c>
      <c r="Q13" s="487" t="s">
        <v>311</v>
      </c>
      <c r="R13" s="487" t="s">
        <v>311</v>
      </c>
      <c r="S13" s="487" t="s">
        <v>311</v>
      </c>
      <c r="T13" s="487" t="s">
        <v>311</v>
      </c>
      <c r="U13" s="487" t="s">
        <v>311</v>
      </c>
      <c r="V13" s="487" t="s">
        <v>311</v>
      </c>
      <c r="W13" s="487" t="s">
        <v>311</v>
      </c>
      <c r="X13" s="487" t="s">
        <v>311</v>
      </c>
      <c r="Y13" s="487" t="s">
        <v>311</v>
      </c>
    </row>
    <row r="14" spans="1:25">
      <c r="A14" s="496" t="s">
        <v>349</v>
      </c>
      <c r="B14" s="487" t="s">
        <v>311</v>
      </c>
      <c r="C14" s="487" t="s">
        <v>311</v>
      </c>
      <c r="D14" s="487" t="s">
        <v>311</v>
      </c>
      <c r="E14" s="487" t="s">
        <v>311</v>
      </c>
      <c r="F14" s="487" t="s">
        <v>311</v>
      </c>
      <c r="G14" s="487" t="s">
        <v>311</v>
      </c>
      <c r="H14" s="487" t="s">
        <v>311</v>
      </c>
      <c r="I14" s="487" t="s">
        <v>311</v>
      </c>
      <c r="J14" s="487" t="s">
        <v>311</v>
      </c>
      <c r="K14" s="487" t="s">
        <v>311</v>
      </c>
      <c r="L14" s="487" t="s">
        <v>311</v>
      </c>
      <c r="M14" s="487" t="s">
        <v>311</v>
      </c>
      <c r="N14" s="487" t="s">
        <v>311</v>
      </c>
      <c r="O14" s="487" t="s">
        <v>311</v>
      </c>
      <c r="P14" s="487" t="s">
        <v>311</v>
      </c>
      <c r="Q14" s="487" t="s">
        <v>311</v>
      </c>
      <c r="R14" s="487" t="s">
        <v>311</v>
      </c>
      <c r="S14" s="487" t="s">
        <v>311</v>
      </c>
      <c r="T14" s="487" t="s">
        <v>311</v>
      </c>
      <c r="U14" s="487" t="s">
        <v>311</v>
      </c>
      <c r="V14" s="487" t="s">
        <v>311</v>
      </c>
      <c r="W14" s="487" t="s">
        <v>311</v>
      </c>
      <c r="X14" s="487" t="s">
        <v>311</v>
      </c>
      <c r="Y14" s="487" t="s">
        <v>311</v>
      </c>
    </row>
    <row r="15" spans="1:25" ht="56">
      <c r="A15" s="497" t="s">
        <v>138</v>
      </c>
      <c r="B15" s="487" t="s">
        <v>311</v>
      </c>
      <c r="C15" s="487" t="s">
        <v>311</v>
      </c>
      <c r="D15" s="487" t="s">
        <v>311</v>
      </c>
      <c r="E15" s="487" t="s">
        <v>311</v>
      </c>
      <c r="F15" s="487" t="s">
        <v>311</v>
      </c>
      <c r="G15" s="487" t="s">
        <v>311</v>
      </c>
      <c r="H15" s="487" t="s">
        <v>311</v>
      </c>
      <c r="I15" s="487" t="s">
        <v>311</v>
      </c>
      <c r="J15" s="487" t="s">
        <v>311</v>
      </c>
      <c r="K15" s="487" t="s">
        <v>311</v>
      </c>
      <c r="L15" s="487" t="s">
        <v>311</v>
      </c>
      <c r="M15" s="487" t="s">
        <v>311</v>
      </c>
      <c r="N15" s="487" t="s">
        <v>311</v>
      </c>
      <c r="O15" s="487" t="s">
        <v>311</v>
      </c>
      <c r="P15" s="487" t="s">
        <v>311</v>
      </c>
      <c r="Q15" s="487" t="s">
        <v>311</v>
      </c>
      <c r="R15" s="487" t="s">
        <v>311</v>
      </c>
      <c r="S15" s="487" t="s">
        <v>311</v>
      </c>
      <c r="T15" s="487" t="s">
        <v>311</v>
      </c>
      <c r="U15" s="487" t="s">
        <v>311</v>
      </c>
      <c r="V15" s="487" t="s">
        <v>311</v>
      </c>
      <c r="W15" s="487" t="s">
        <v>311</v>
      </c>
      <c r="X15" s="487" t="s">
        <v>311</v>
      </c>
      <c r="Y15" s="487" t="s">
        <v>311</v>
      </c>
    </row>
    <row r="16" spans="1:25" ht="70">
      <c r="A16" s="498" t="s">
        <v>137</v>
      </c>
      <c r="B16" s="487" t="s">
        <v>311</v>
      </c>
      <c r="C16" s="487" t="s">
        <v>311</v>
      </c>
      <c r="D16" s="487" t="s">
        <v>311</v>
      </c>
      <c r="E16" s="487" t="s">
        <v>311</v>
      </c>
      <c r="F16" s="487" t="s">
        <v>311</v>
      </c>
      <c r="G16" s="487" t="s">
        <v>311</v>
      </c>
      <c r="H16" s="487" t="s">
        <v>311</v>
      </c>
      <c r="I16" s="487" t="s">
        <v>311</v>
      </c>
      <c r="J16" s="487" t="s">
        <v>311</v>
      </c>
      <c r="K16" s="487" t="s">
        <v>311</v>
      </c>
      <c r="L16" s="487" t="s">
        <v>311</v>
      </c>
      <c r="M16" s="487" t="s">
        <v>311</v>
      </c>
      <c r="N16" s="487" t="s">
        <v>311</v>
      </c>
      <c r="O16" s="487" t="s">
        <v>311</v>
      </c>
      <c r="P16" s="487" t="s">
        <v>311</v>
      </c>
      <c r="Q16" s="487" t="s">
        <v>311</v>
      </c>
      <c r="R16" s="487" t="s">
        <v>311</v>
      </c>
      <c r="S16" s="487" t="s">
        <v>311</v>
      </c>
      <c r="T16" s="487" t="s">
        <v>311</v>
      </c>
      <c r="U16" s="487" t="s">
        <v>311</v>
      </c>
      <c r="V16" s="487" t="s">
        <v>311</v>
      </c>
      <c r="W16" s="487" t="s">
        <v>311</v>
      </c>
      <c r="X16" s="487" t="s">
        <v>311</v>
      </c>
      <c r="Y16" s="487" t="s">
        <v>311</v>
      </c>
    </row>
    <row r="17" spans="1:25">
      <c r="A17" s="491" t="s">
        <v>87</v>
      </c>
      <c r="B17" s="487" t="s">
        <v>311</v>
      </c>
      <c r="C17" s="487" t="s">
        <v>311</v>
      </c>
      <c r="D17" s="487" t="s">
        <v>311</v>
      </c>
      <c r="E17" s="487" t="s">
        <v>311</v>
      </c>
      <c r="F17" s="487" t="s">
        <v>311</v>
      </c>
      <c r="G17" s="487" t="s">
        <v>311</v>
      </c>
      <c r="H17" s="487" t="s">
        <v>311</v>
      </c>
      <c r="I17" s="487" t="s">
        <v>311</v>
      </c>
      <c r="J17" s="487" t="s">
        <v>311</v>
      </c>
      <c r="K17" s="487" t="s">
        <v>311</v>
      </c>
      <c r="L17" s="487" t="s">
        <v>311</v>
      </c>
      <c r="M17" s="487" t="s">
        <v>311</v>
      </c>
      <c r="N17" s="487" t="s">
        <v>311</v>
      </c>
      <c r="O17" s="487" t="s">
        <v>311</v>
      </c>
      <c r="P17" s="487" t="s">
        <v>311</v>
      </c>
      <c r="Q17" s="487" t="s">
        <v>311</v>
      </c>
      <c r="R17" s="487" t="s">
        <v>311</v>
      </c>
      <c r="S17" s="487" t="s">
        <v>311</v>
      </c>
      <c r="T17" s="487" t="s">
        <v>311</v>
      </c>
      <c r="U17" s="487" t="s">
        <v>311</v>
      </c>
      <c r="V17" s="487" t="s">
        <v>311</v>
      </c>
      <c r="W17" s="487" t="s">
        <v>311</v>
      </c>
      <c r="X17" s="487" t="s">
        <v>311</v>
      </c>
      <c r="Y17" s="487" t="s">
        <v>311</v>
      </c>
    </row>
    <row r="18" spans="1:25">
      <c r="A18" s="491" t="s">
        <v>58</v>
      </c>
      <c r="B18" s="487" t="s">
        <v>311</v>
      </c>
      <c r="C18" s="487" t="s">
        <v>311</v>
      </c>
      <c r="D18" s="487" t="s">
        <v>311</v>
      </c>
      <c r="E18" s="487" t="s">
        <v>311</v>
      </c>
      <c r="F18" s="487" t="s">
        <v>311</v>
      </c>
      <c r="G18" s="487" t="s">
        <v>311</v>
      </c>
      <c r="H18" s="487" t="s">
        <v>311</v>
      </c>
      <c r="I18" s="487" t="s">
        <v>311</v>
      </c>
      <c r="J18" s="487" t="s">
        <v>311</v>
      </c>
      <c r="K18" s="487" t="s">
        <v>311</v>
      </c>
      <c r="L18" s="487" t="s">
        <v>311</v>
      </c>
      <c r="M18" s="487" t="s">
        <v>311</v>
      </c>
      <c r="N18" s="487" t="s">
        <v>311</v>
      </c>
      <c r="O18" s="487" t="s">
        <v>311</v>
      </c>
      <c r="P18" s="487" t="s">
        <v>311</v>
      </c>
      <c r="Q18" s="487" t="s">
        <v>311</v>
      </c>
      <c r="R18" s="487" t="s">
        <v>311</v>
      </c>
      <c r="S18" s="487" t="s">
        <v>311</v>
      </c>
      <c r="T18" s="487" t="s">
        <v>311</v>
      </c>
      <c r="U18" s="487" t="s">
        <v>311</v>
      </c>
      <c r="V18" s="487" t="s">
        <v>311</v>
      </c>
      <c r="W18" s="487" t="s">
        <v>311</v>
      </c>
      <c r="X18" s="487" t="s">
        <v>311</v>
      </c>
      <c r="Y18" s="487" t="s">
        <v>311</v>
      </c>
    </row>
    <row r="19" spans="1:25">
      <c r="A19" s="491" t="s">
        <v>59</v>
      </c>
      <c r="B19" s="487" t="s">
        <v>311</v>
      </c>
      <c r="C19" s="487" t="s">
        <v>311</v>
      </c>
      <c r="D19" s="487" t="s">
        <v>311</v>
      </c>
      <c r="E19" s="487" t="s">
        <v>311</v>
      </c>
      <c r="F19" s="487" t="s">
        <v>311</v>
      </c>
      <c r="G19" s="487" t="s">
        <v>311</v>
      </c>
      <c r="H19" s="487" t="s">
        <v>311</v>
      </c>
      <c r="I19" s="487" t="s">
        <v>311</v>
      </c>
      <c r="J19" s="487" t="s">
        <v>311</v>
      </c>
      <c r="K19" s="487" t="s">
        <v>311</v>
      </c>
      <c r="L19" s="487" t="s">
        <v>311</v>
      </c>
      <c r="M19" s="487" t="s">
        <v>311</v>
      </c>
      <c r="N19" s="487" t="s">
        <v>311</v>
      </c>
      <c r="O19" s="487" t="s">
        <v>311</v>
      </c>
      <c r="P19" s="487" t="s">
        <v>311</v>
      </c>
      <c r="Q19" s="487" t="s">
        <v>311</v>
      </c>
      <c r="R19" s="487" t="s">
        <v>311</v>
      </c>
      <c r="S19" s="487" t="s">
        <v>311</v>
      </c>
      <c r="T19" s="487" t="s">
        <v>311</v>
      </c>
      <c r="U19" s="487" t="s">
        <v>311</v>
      </c>
      <c r="V19" s="487" t="s">
        <v>311</v>
      </c>
      <c r="W19" s="487" t="s">
        <v>311</v>
      </c>
      <c r="X19" s="487" t="s">
        <v>311</v>
      </c>
      <c r="Y19" s="487" t="s">
        <v>311</v>
      </c>
    </row>
    <row r="20" spans="1:25">
      <c r="A20" s="496" t="s">
        <v>352</v>
      </c>
      <c r="B20" s="487" t="s">
        <v>311</v>
      </c>
      <c r="C20" s="487" t="s">
        <v>311</v>
      </c>
      <c r="D20" s="487" t="s">
        <v>311</v>
      </c>
      <c r="E20" s="487" t="s">
        <v>311</v>
      </c>
      <c r="F20" s="487" t="s">
        <v>311</v>
      </c>
      <c r="G20" s="487" t="s">
        <v>311</v>
      </c>
      <c r="H20" s="487" t="s">
        <v>311</v>
      </c>
      <c r="I20" s="487" t="s">
        <v>311</v>
      </c>
      <c r="J20" s="487" t="s">
        <v>311</v>
      </c>
      <c r="K20" s="487" t="s">
        <v>311</v>
      </c>
      <c r="L20" s="487" t="s">
        <v>311</v>
      </c>
      <c r="M20" s="487" t="s">
        <v>311</v>
      </c>
      <c r="N20" s="487" t="s">
        <v>311</v>
      </c>
      <c r="O20" s="487" t="s">
        <v>311</v>
      </c>
      <c r="P20" s="487" t="s">
        <v>311</v>
      </c>
      <c r="Q20" s="487" t="s">
        <v>311</v>
      </c>
      <c r="R20" s="487" t="s">
        <v>311</v>
      </c>
      <c r="S20" s="487" t="s">
        <v>311</v>
      </c>
      <c r="T20" s="487" t="s">
        <v>311</v>
      </c>
      <c r="U20" s="487" t="s">
        <v>311</v>
      </c>
      <c r="V20" s="487" t="s">
        <v>311</v>
      </c>
      <c r="W20" s="487" t="s">
        <v>311</v>
      </c>
      <c r="X20" s="487" t="s">
        <v>311</v>
      </c>
      <c r="Y20" s="487" t="s">
        <v>311</v>
      </c>
    </row>
    <row r="21" spans="1:25">
      <c r="A21" s="496" t="s">
        <v>79</v>
      </c>
      <c r="B21" s="487" t="s">
        <v>311</v>
      </c>
      <c r="C21" s="487" t="s">
        <v>311</v>
      </c>
      <c r="D21" s="487" t="s">
        <v>311</v>
      </c>
      <c r="E21" s="487" t="s">
        <v>311</v>
      </c>
      <c r="F21" s="487" t="s">
        <v>311</v>
      </c>
      <c r="G21" s="487" t="s">
        <v>311</v>
      </c>
      <c r="H21" s="487" t="s">
        <v>311</v>
      </c>
      <c r="I21" s="487" t="s">
        <v>311</v>
      </c>
      <c r="J21" s="487" t="s">
        <v>311</v>
      </c>
      <c r="K21" s="487" t="s">
        <v>311</v>
      </c>
      <c r="L21" s="487" t="s">
        <v>311</v>
      </c>
      <c r="M21" s="487" t="s">
        <v>311</v>
      </c>
      <c r="N21" s="487" t="s">
        <v>311</v>
      </c>
      <c r="O21" s="487" t="s">
        <v>311</v>
      </c>
      <c r="P21" s="487" t="s">
        <v>311</v>
      </c>
      <c r="Q21" s="487" t="s">
        <v>311</v>
      </c>
      <c r="R21" s="487" t="s">
        <v>311</v>
      </c>
      <c r="S21" s="487" t="s">
        <v>311</v>
      </c>
      <c r="T21" s="487" t="s">
        <v>311</v>
      </c>
      <c r="U21" s="487" t="s">
        <v>311</v>
      </c>
      <c r="V21" s="487" t="s">
        <v>311</v>
      </c>
      <c r="W21" s="487" t="s">
        <v>311</v>
      </c>
      <c r="X21" s="487" t="s">
        <v>311</v>
      </c>
      <c r="Y21" s="487" t="s">
        <v>311</v>
      </c>
    </row>
    <row r="22" spans="1:25">
      <c r="A22" s="496" t="s">
        <v>60</v>
      </c>
      <c r="B22" s="487" t="s">
        <v>311</v>
      </c>
      <c r="C22" s="487" t="s">
        <v>311</v>
      </c>
      <c r="D22" s="487" t="s">
        <v>311</v>
      </c>
      <c r="E22" s="487" t="s">
        <v>311</v>
      </c>
      <c r="F22" s="487" t="s">
        <v>311</v>
      </c>
      <c r="G22" s="487" t="s">
        <v>311</v>
      </c>
      <c r="H22" s="487" t="s">
        <v>311</v>
      </c>
      <c r="I22" s="487" t="s">
        <v>311</v>
      </c>
      <c r="J22" s="487" t="s">
        <v>311</v>
      </c>
      <c r="K22" s="487" t="s">
        <v>311</v>
      </c>
      <c r="L22" s="487" t="s">
        <v>311</v>
      </c>
      <c r="M22" s="487" t="s">
        <v>311</v>
      </c>
      <c r="N22" s="487" t="s">
        <v>311</v>
      </c>
      <c r="O22" s="487" t="s">
        <v>311</v>
      </c>
      <c r="P22" s="487" t="s">
        <v>311</v>
      </c>
      <c r="Q22" s="487" t="s">
        <v>311</v>
      </c>
      <c r="R22" s="487" t="s">
        <v>311</v>
      </c>
      <c r="S22" s="487" t="s">
        <v>311</v>
      </c>
      <c r="T22" s="487" t="s">
        <v>311</v>
      </c>
      <c r="U22" s="487" t="s">
        <v>311</v>
      </c>
      <c r="V22" s="487" t="s">
        <v>311</v>
      </c>
      <c r="W22" s="487" t="s">
        <v>311</v>
      </c>
      <c r="X22" s="487" t="s">
        <v>311</v>
      </c>
      <c r="Y22" s="487" t="s">
        <v>311</v>
      </c>
    </row>
    <row r="23" spans="1:25">
      <c r="A23" s="499" t="s">
        <v>177</v>
      </c>
      <c r="B23" s="487" t="s">
        <v>311</v>
      </c>
      <c r="C23" s="487" t="s">
        <v>311</v>
      </c>
      <c r="D23" s="487" t="s">
        <v>311</v>
      </c>
      <c r="E23" s="487" t="s">
        <v>311</v>
      </c>
      <c r="F23" s="487" t="s">
        <v>311</v>
      </c>
      <c r="G23" s="487" t="s">
        <v>311</v>
      </c>
      <c r="H23" s="487" t="s">
        <v>311</v>
      </c>
      <c r="I23" s="487" t="s">
        <v>311</v>
      </c>
      <c r="J23" s="487" t="s">
        <v>311</v>
      </c>
      <c r="K23" s="487" t="s">
        <v>311</v>
      </c>
      <c r="L23" s="487" t="s">
        <v>311</v>
      </c>
      <c r="M23" s="487" t="s">
        <v>311</v>
      </c>
      <c r="N23" s="487" t="s">
        <v>311</v>
      </c>
      <c r="O23" s="487" t="s">
        <v>311</v>
      </c>
      <c r="P23" s="487" t="s">
        <v>311</v>
      </c>
      <c r="Q23" s="487" t="s">
        <v>311</v>
      </c>
      <c r="R23" s="487" t="s">
        <v>311</v>
      </c>
      <c r="S23" s="487" t="s">
        <v>311</v>
      </c>
      <c r="T23" s="487" t="s">
        <v>311</v>
      </c>
      <c r="U23" s="487" t="s">
        <v>311</v>
      </c>
      <c r="V23" s="487" t="s">
        <v>311</v>
      </c>
      <c r="W23" s="487" t="s">
        <v>311</v>
      </c>
      <c r="X23" s="487" t="s">
        <v>311</v>
      </c>
      <c r="Y23" s="487" t="s">
        <v>311</v>
      </c>
    </row>
    <row r="24" spans="1:25">
      <c r="A24" s="387" t="s">
        <v>175</v>
      </c>
      <c r="B24" s="487" t="s">
        <v>311</v>
      </c>
      <c r="C24" s="487" t="s">
        <v>311</v>
      </c>
      <c r="D24" s="487" t="s">
        <v>311</v>
      </c>
      <c r="E24" s="487" t="s">
        <v>311</v>
      </c>
      <c r="F24" s="487" t="s">
        <v>311</v>
      </c>
      <c r="G24" s="487" t="s">
        <v>311</v>
      </c>
      <c r="H24" s="487" t="s">
        <v>311</v>
      </c>
      <c r="I24" s="487" t="s">
        <v>311</v>
      </c>
      <c r="J24" s="487" t="s">
        <v>311</v>
      </c>
      <c r="K24" s="487" t="s">
        <v>311</v>
      </c>
      <c r="L24" s="487" t="s">
        <v>311</v>
      </c>
      <c r="M24" s="487" t="s">
        <v>311</v>
      </c>
      <c r="N24" s="487" t="s">
        <v>311</v>
      </c>
      <c r="O24" s="487" t="s">
        <v>311</v>
      </c>
      <c r="P24" s="487" t="s">
        <v>311</v>
      </c>
      <c r="Q24" s="487" t="s">
        <v>311</v>
      </c>
      <c r="R24" s="487" t="s">
        <v>311</v>
      </c>
      <c r="S24" s="487" t="s">
        <v>311</v>
      </c>
      <c r="T24" s="487" t="s">
        <v>311</v>
      </c>
      <c r="U24" s="487" t="s">
        <v>311</v>
      </c>
      <c r="V24" s="487" t="s">
        <v>311</v>
      </c>
      <c r="W24" s="487" t="s">
        <v>311</v>
      </c>
      <c r="X24" s="487" t="s">
        <v>311</v>
      </c>
      <c r="Y24" s="487" t="s">
        <v>311</v>
      </c>
    </row>
    <row r="25" spans="1:25">
      <c r="A25" s="387" t="s">
        <v>176</v>
      </c>
      <c r="B25" s="487" t="s">
        <v>311</v>
      </c>
      <c r="C25" s="487" t="s">
        <v>311</v>
      </c>
      <c r="D25" s="487" t="s">
        <v>311</v>
      </c>
      <c r="E25" s="487" t="s">
        <v>311</v>
      </c>
      <c r="F25" s="487" t="s">
        <v>311</v>
      </c>
      <c r="G25" s="487" t="s">
        <v>311</v>
      </c>
      <c r="H25" s="487" t="s">
        <v>311</v>
      </c>
      <c r="I25" s="487" t="s">
        <v>311</v>
      </c>
      <c r="J25" s="487" t="s">
        <v>311</v>
      </c>
      <c r="K25" s="487" t="s">
        <v>311</v>
      </c>
      <c r="L25" s="487" t="s">
        <v>311</v>
      </c>
      <c r="M25" s="487" t="s">
        <v>311</v>
      </c>
      <c r="N25" s="487" t="s">
        <v>311</v>
      </c>
      <c r="O25" s="487" t="s">
        <v>311</v>
      </c>
      <c r="P25" s="487" t="s">
        <v>311</v>
      </c>
      <c r="Q25" s="487" t="s">
        <v>311</v>
      </c>
      <c r="R25" s="487" t="s">
        <v>311</v>
      </c>
      <c r="S25" s="487" t="s">
        <v>311</v>
      </c>
      <c r="T25" s="487" t="s">
        <v>311</v>
      </c>
      <c r="U25" s="487" t="s">
        <v>311</v>
      </c>
      <c r="V25" s="487" t="s">
        <v>311</v>
      </c>
      <c r="W25" s="487" t="s">
        <v>311</v>
      </c>
      <c r="X25" s="487" t="s">
        <v>311</v>
      </c>
      <c r="Y25" s="487" t="s">
        <v>311</v>
      </c>
    </row>
    <row r="26" spans="1:25" ht="15">
      <c r="A26" s="491" t="s">
        <v>357</v>
      </c>
      <c r="B26" s="487" t="s">
        <v>311</v>
      </c>
      <c r="C26" s="487" t="s">
        <v>311</v>
      </c>
      <c r="D26" s="487" t="s">
        <v>311</v>
      </c>
      <c r="E26" s="487" t="s">
        <v>311</v>
      </c>
      <c r="F26" s="487" t="s">
        <v>311</v>
      </c>
      <c r="G26" s="487" t="s">
        <v>311</v>
      </c>
      <c r="H26" s="487" t="s">
        <v>311</v>
      </c>
      <c r="I26" s="487" t="s">
        <v>311</v>
      </c>
      <c r="J26" s="487" t="s">
        <v>311</v>
      </c>
      <c r="K26" s="487" t="s">
        <v>311</v>
      </c>
      <c r="L26" s="487" t="s">
        <v>311</v>
      </c>
      <c r="M26" s="487" t="s">
        <v>311</v>
      </c>
      <c r="N26" s="487" t="s">
        <v>311</v>
      </c>
      <c r="O26" s="487" t="s">
        <v>311</v>
      </c>
      <c r="P26" s="487" t="s">
        <v>311</v>
      </c>
      <c r="Q26" s="487" t="s">
        <v>311</v>
      </c>
      <c r="R26" s="487" t="s">
        <v>311</v>
      </c>
      <c r="S26" s="487" t="s">
        <v>311</v>
      </c>
      <c r="T26" s="487" t="s">
        <v>311</v>
      </c>
      <c r="U26" s="487" t="s">
        <v>311</v>
      </c>
      <c r="V26" s="487" t="s">
        <v>311</v>
      </c>
      <c r="W26" s="487" t="s">
        <v>311</v>
      </c>
      <c r="X26" s="487" t="s">
        <v>311</v>
      </c>
      <c r="Y26" s="487" t="s">
        <v>311</v>
      </c>
    </row>
    <row r="27" spans="1:25">
      <c r="A27" s="491" t="s">
        <v>356</v>
      </c>
      <c r="B27" s="487" t="s">
        <v>311</v>
      </c>
      <c r="C27" s="487" t="s">
        <v>311</v>
      </c>
      <c r="D27" s="487" t="s">
        <v>311</v>
      </c>
      <c r="E27" s="487" t="s">
        <v>311</v>
      </c>
      <c r="F27" s="487" t="s">
        <v>311</v>
      </c>
      <c r="G27" s="487" t="s">
        <v>311</v>
      </c>
      <c r="H27" s="487" t="s">
        <v>311</v>
      </c>
      <c r="I27" s="487" t="s">
        <v>311</v>
      </c>
      <c r="J27" s="487" t="s">
        <v>311</v>
      </c>
      <c r="K27" s="487" t="s">
        <v>311</v>
      </c>
      <c r="L27" s="487" t="s">
        <v>311</v>
      </c>
      <c r="M27" s="487" t="s">
        <v>311</v>
      </c>
      <c r="N27" s="487" t="s">
        <v>311</v>
      </c>
      <c r="O27" s="487" t="s">
        <v>311</v>
      </c>
      <c r="P27" s="487" t="s">
        <v>311</v>
      </c>
      <c r="Q27" s="487" t="s">
        <v>311</v>
      </c>
      <c r="R27" s="487" t="s">
        <v>311</v>
      </c>
      <c r="S27" s="487" t="s">
        <v>311</v>
      </c>
      <c r="T27" s="487" t="s">
        <v>311</v>
      </c>
      <c r="U27" s="487" t="s">
        <v>311</v>
      </c>
      <c r="V27" s="487" t="s">
        <v>311</v>
      </c>
      <c r="W27" s="487" t="s">
        <v>311</v>
      </c>
      <c r="X27" s="487" t="s">
        <v>311</v>
      </c>
      <c r="Y27" s="487" t="s">
        <v>311</v>
      </c>
    </row>
    <row r="28" spans="1:25" s="345" customFormat="1">
      <c r="A28" s="338"/>
      <c r="B28" s="460"/>
      <c r="C28" s="460"/>
      <c r="D28" s="460"/>
      <c r="E28" s="460"/>
      <c r="F28" s="460"/>
      <c r="G28" s="460"/>
      <c r="H28" s="460"/>
      <c r="I28" s="460"/>
      <c r="J28" s="460"/>
      <c r="K28" s="460"/>
      <c r="L28" s="460"/>
      <c r="M28" s="460"/>
      <c r="N28" s="460"/>
      <c r="O28" s="460"/>
      <c r="P28" s="460"/>
      <c r="Q28" s="460"/>
      <c r="R28" s="460"/>
      <c r="S28" s="460"/>
      <c r="T28" s="460"/>
      <c r="U28" s="460"/>
      <c r="V28" s="460"/>
      <c r="W28" s="460"/>
      <c r="X28" s="460"/>
      <c r="Y28" s="460"/>
    </row>
    <row r="29" spans="1:25">
      <c r="B29" s="386"/>
      <c r="C29" s="396" t="s">
        <v>267</v>
      </c>
    </row>
    <row r="31" spans="1:25" s="345" customFormat="1"/>
    <row r="32" spans="1:25" s="345" customFormat="1"/>
    <row r="33" spans="1:2" s="345" customFormat="1">
      <c r="A33" s="338"/>
    </row>
    <row r="34" spans="1:2" s="345" customFormat="1">
      <c r="A34" s="337"/>
    </row>
    <row r="35" spans="1:2" s="345" customFormat="1">
      <c r="A35" s="337"/>
    </row>
    <row r="36" spans="1:2" s="345" customFormat="1">
      <c r="A36" s="399" t="s">
        <v>88</v>
      </c>
      <c r="B36" s="378" t="s">
        <v>88</v>
      </c>
    </row>
    <row r="37" spans="1:2" s="345" customFormat="1">
      <c r="A37" s="399"/>
    </row>
    <row r="38" spans="1:2" s="345" customFormat="1">
      <c r="A38" s="400"/>
    </row>
    <row r="39" spans="1:2" s="345" customFormat="1">
      <c r="A39" s="338"/>
    </row>
    <row r="40" spans="1:2" s="345" customFormat="1">
      <c r="A40" s="338"/>
    </row>
    <row r="41" spans="1:2" s="345" customFormat="1">
      <c r="A41" s="401"/>
    </row>
    <row r="42" spans="1:2" s="345" customFormat="1">
      <c r="A42" s="402"/>
    </row>
    <row r="43" spans="1:2" s="345" customFormat="1">
      <c r="A43" s="338"/>
    </row>
    <row r="44" spans="1:2" s="345" customFormat="1">
      <c r="A44" s="338"/>
    </row>
    <row r="45" spans="1:2" s="345" customFormat="1">
      <c r="A45" s="338"/>
    </row>
    <row r="46" spans="1:2" s="345" customFormat="1">
      <c r="A46" s="402"/>
    </row>
    <row r="47" spans="1:2" s="345" customFormat="1">
      <c r="A47" s="402"/>
    </row>
    <row r="48" spans="1:2" s="345" customFormat="1">
      <c r="A48" s="402"/>
    </row>
    <row r="49" spans="1:25" s="345" customFormat="1"/>
    <row r="50" spans="1:25" s="345" customFormat="1">
      <c r="B50" s="403"/>
      <c r="C50" s="403"/>
      <c r="D50" s="403"/>
      <c r="E50" s="403"/>
      <c r="F50" s="403"/>
      <c r="G50" s="403"/>
      <c r="H50" s="403"/>
      <c r="I50" s="403"/>
      <c r="J50" s="403"/>
      <c r="K50" s="403"/>
      <c r="L50" s="403"/>
      <c r="M50" s="403"/>
      <c r="N50" s="403"/>
      <c r="O50" s="403"/>
      <c r="P50" s="403"/>
      <c r="Q50" s="403"/>
      <c r="R50" s="403"/>
      <c r="S50" s="403"/>
      <c r="T50" s="403"/>
      <c r="U50" s="403"/>
      <c r="V50" s="403"/>
      <c r="W50" s="403"/>
      <c r="X50" s="403"/>
      <c r="Y50" s="403"/>
    </row>
    <row r="51" spans="1:25" s="345" customFormat="1">
      <c r="B51" s="403"/>
      <c r="C51" s="403"/>
      <c r="D51" s="403"/>
      <c r="E51" s="403"/>
      <c r="F51" s="403"/>
      <c r="G51" s="403"/>
      <c r="H51" s="403"/>
      <c r="I51" s="403"/>
      <c r="J51" s="403"/>
      <c r="K51" s="403"/>
      <c r="L51" s="403"/>
      <c r="M51" s="403"/>
      <c r="N51" s="403"/>
      <c r="O51" s="403"/>
      <c r="P51" s="403"/>
      <c r="Q51" s="403"/>
      <c r="R51" s="403"/>
      <c r="S51" s="403"/>
      <c r="T51" s="403"/>
      <c r="U51" s="403"/>
      <c r="V51" s="403"/>
      <c r="W51" s="403"/>
      <c r="X51" s="403"/>
      <c r="Y51" s="403"/>
    </row>
    <row r="52" spans="1:25" s="345" customFormat="1">
      <c r="B52" s="403"/>
      <c r="C52" s="403"/>
      <c r="D52" s="403"/>
      <c r="E52" s="403"/>
      <c r="F52" s="403"/>
      <c r="G52" s="403"/>
      <c r="H52" s="403"/>
      <c r="I52" s="403"/>
      <c r="J52" s="403"/>
      <c r="K52" s="403"/>
      <c r="L52" s="403"/>
      <c r="M52" s="403"/>
      <c r="N52" s="403"/>
      <c r="O52" s="403"/>
      <c r="P52" s="403"/>
      <c r="Q52" s="403"/>
      <c r="R52" s="403"/>
      <c r="S52" s="403"/>
      <c r="T52" s="403"/>
      <c r="U52" s="403"/>
      <c r="V52" s="403"/>
      <c r="W52" s="403"/>
      <c r="X52" s="403"/>
      <c r="Y52" s="403"/>
    </row>
    <row r="53" spans="1:25" s="345" customFormat="1">
      <c r="A53" s="338"/>
      <c r="B53" s="403"/>
      <c r="C53" s="403"/>
      <c r="D53" s="403"/>
      <c r="E53" s="403"/>
      <c r="F53" s="403"/>
      <c r="G53" s="403"/>
      <c r="H53" s="403"/>
      <c r="I53" s="403"/>
      <c r="J53" s="403"/>
      <c r="K53" s="403"/>
      <c r="L53" s="403"/>
      <c r="M53" s="403"/>
      <c r="N53" s="403"/>
      <c r="O53" s="403"/>
      <c r="P53" s="403"/>
      <c r="Q53" s="403"/>
      <c r="R53" s="403"/>
      <c r="S53" s="403"/>
      <c r="T53" s="403"/>
      <c r="U53" s="403"/>
      <c r="V53" s="403"/>
      <c r="W53" s="403"/>
      <c r="X53" s="403"/>
      <c r="Y53" s="403"/>
    </row>
    <row r="54" spans="1:25" s="345" customFormat="1">
      <c r="A54" s="338"/>
      <c r="B54" s="403"/>
      <c r="C54" s="403"/>
      <c r="D54" s="403"/>
      <c r="E54" s="403"/>
      <c r="F54" s="403"/>
      <c r="G54" s="403"/>
      <c r="H54" s="403"/>
      <c r="I54" s="403"/>
      <c r="J54" s="403"/>
      <c r="K54" s="403"/>
      <c r="L54" s="403"/>
      <c r="M54" s="403"/>
      <c r="N54" s="403"/>
      <c r="O54" s="403"/>
      <c r="P54" s="403"/>
      <c r="Q54" s="403"/>
      <c r="R54" s="403"/>
      <c r="S54" s="403"/>
      <c r="T54" s="403"/>
      <c r="U54" s="403"/>
      <c r="V54" s="403"/>
      <c r="W54" s="403"/>
      <c r="X54" s="403"/>
      <c r="Y54" s="403"/>
    </row>
    <row r="55" spans="1:25" s="345" customFormat="1">
      <c r="A55" s="337"/>
      <c r="B55" s="403"/>
      <c r="C55" s="403"/>
      <c r="D55" s="403"/>
      <c r="E55" s="403"/>
      <c r="F55" s="403"/>
      <c r="G55" s="403"/>
      <c r="H55" s="403"/>
      <c r="I55" s="403"/>
      <c r="J55" s="403"/>
      <c r="K55" s="403"/>
      <c r="L55" s="403"/>
      <c r="M55" s="403"/>
      <c r="N55" s="403"/>
      <c r="O55" s="403"/>
      <c r="P55" s="403"/>
      <c r="Q55" s="403"/>
      <c r="R55" s="403"/>
      <c r="S55" s="403"/>
      <c r="T55" s="403"/>
      <c r="U55" s="403"/>
      <c r="V55" s="403"/>
      <c r="W55" s="403"/>
      <c r="X55" s="403"/>
      <c r="Y55" s="403"/>
    </row>
    <row r="56" spans="1:25" s="345" customFormat="1">
      <c r="A56" s="337"/>
      <c r="B56" s="403"/>
      <c r="C56" s="403"/>
      <c r="D56" s="403"/>
      <c r="E56" s="403"/>
      <c r="F56" s="403"/>
      <c r="G56" s="403"/>
      <c r="H56" s="403"/>
      <c r="I56" s="403"/>
      <c r="J56" s="403"/>
      <c r="K56" s="403"/>
      <c r="L56" s="403"/>
      <c r="M56" s="403"/>
      <c r="N56" s="403"/>
      <c r="O56" s="403"/>
      <c r="P56" s="403"/>
      <c r="Q56" s="403"/>
      <c r="R56" s="403"/>
      <c r="S56" s="403"/>
      <c r="T56" s="403"/>
      <c r="U56" s="403"/>
      <c r="V56" s="403"/>
      <c r="W56" s="403"/>
      <c r="X56" s="403"/>
      <c r="Y56" s="403"/>
    </row>
    <row r="57" spans="1:25" s="345" customFormat="1">
      <c r="A57" s="399"/>
      <c r="B57" s="403"/>
      <c r="C57" s="403"/>
      <c r="D57" s="403"/>
      <c r="E57" s="403"/>
      <c r="F57" s="403"/>
      <c r="G57" s="403"/>
      <c r="H57" s="403"/>
      <c r="I57" s="403"/>
      <c r="J57" s="403"/>
      <c r="K57" s="403"/>
      <c r="L57" s="403"/>
      <c r="M57" s="403"/>
      <c r="N57" s="403"/>
      <c r="O57" s="403"/>
      <c r="P57" s="403"/>
      <c r="Q57" s="403"/>
      <c r="R57" s="403"/>
      <c r="S57" s="403"/>
      <c r="T57" s="403"/>
      <c r="U57" s="403"/>
      <c r="V57" s="403"/>
      <c r="W57" s="403"/>
      <c r="X57" s="403"/>
      <c r="Y57" s="403"/>
    </row>
    <row r="58" spans="1:25" s="345" customFormat="1">
      <c r="A58" s="399"/>
      <c r="B58" s="403"/>
      <c r="C58" s="403"/>
      <c r="D58" s="403"/>
      <c r="E58" s="403"/>
      <c r="F58" s="403"/>
      <c r="G58" s="403"/>
      <c r="H58" s="403"/>
      <c r="I58" s="403"/>
      <c r="J58" s="403"/>
      <c r="K58" s="403"/>
      <c r="L58" s="403"/>
      <c r="M58" s="403"/>
      <c r="N58" s="403"/>
      <c r="O58" s="403"/>
      <c r="P58" s="403"/>
      <c r="Q58" s="403"/>
      <c r="R58" s="403"/>
      <c r="S58" s="403"/>
      <c r="T58" s="403"/>
      <c r="U58" s="403"/>
      <c r="V58" s="403"/>
      <c r="W58" s="403"/>
      <c r="X58" s="403"/>
      <c r="Y58" s="403"/>
    </row>
    <row r="59" spans="1:25" s="345" customFormat="1">
      <c r="A59" s="400"/>
      <c r="B59" s="403"/>
      <c r="C59" s="403"/>
      <c r="D59" s="403"/>
      <c r="E59" s="403"/>
      <c r="F59" s="403"/>
      <c r="G59" s="403"/>
      <c r="H59" s="403"/>
      <c r="I59" s="403"/>
      <c r="J59" s="403"/>
      <c r="K59" s="403"/>
      <c r="L59" s="403"/>
      <c r="M59" s="403"/>
      <c r="N59" s="403"/>
      <c r="O59" s="403"/>
      <c r="P59" s="403"/>
      <c r="Q59" s="403"/>
      <c r="R59" s="403"/>
      <c r="S59" s="403"/>
      <c r="T59" s="403"/>
      <c r="U59" s="403"/>
      <c r="V59" s="403"/>
      <c r="W59" s="403"/>
      <c r="X59" s="403"/>
      <c r="Y59" s="403"/>
    </row>
    <row r="60" spans="1:25" s="345" customFormat="1">
      <c r="A60" s="338"/>
      <c r="B60" s="403"/>
      <c r="C60" s="403"/>
      <c r="D60" s="403"/>
      <c r="E60" s="403"/>
      <c r="F60" s="403"/>
      <c r="G60" s="403"/>
      <c r="H60" s="403"/>
      <c r="I60" s="403"/>
      <c r="J60" s="403"/>
      <c r="K60" s="403"/>
      <c r="L60" s="403"/>
      <c r="M60" s="403"/>
      <c r="N60" s="403"/>
      <c r="O60" s="403"/>
      <c r="P60" s="403"/>
      <c r="Q60" s="403"/>
      <c r="R60" s="403"/>
      <c r="S60" s="403"/>
      <c r="T60" s="403"/>
      <c r="U60" s="403"/>
      <c r="V60" s="403"/>
      <c r="W60" s="403"/>
      <c r="X60" s="403"/>
      <c r="Y60" s="403"/>
    </row>
    <row r="61" spans="1:25" s="345" customFormat="1">
      <c r="A61" s="338"/>
      <c r="B61" s="403"/>
      <c r="C61" s="403"/>
      <c r="D61" s="403"/>
      <c r="E61" s="403"/>
      <c r="F61" s="403"/>
      <c r="G61" s="403"/>
      <c r="H61" s="403"/>
      <c r="I61" s="403"/>
      <c r="J61" s="403"/>
      <c r="K61" s="403"/>
      <c r="L61" s="403"/>
      <c r="M61" s="403"/>
      <c r="N61" s="403"/>
      <c r="O61" s="403"/>
      <c r="P61" s="403"/>
      <c r="Q61" s="403"/>
      <c r="R61" s="403"/>
      <c r="S61" s="403"/>
      <c r="T61" s="403"/>
      <c r="U61" s="403"/>
      <c r="V61" s="403"/>
      <c r="W61" s="403"/>
      <c r="X61" s="403"/>
      <c r="Y61" s="403"/>
    </row>
    <row r="62" spans="1:25" s="345" customFormat="1">
      <c r="A62" s="401"/>
      <c r="B62" s="403"/>
      <c r="C62" s="403"/>
      <c r="D62" s="403"/>
      <c r="E62" s="403"/>
      <c r="F62" s="403"/>
      <c r="G62" s="403"/>
      <c r="H62" s="403"/>
      <c r="I62" s="403"/>
      <c r="J62" s="403"/>
      <c r="K62" s="403"/>
      <c r="L62" s="403"/>
      <c r="M62" s="403"/>
      <c r="N62" s="403"/>
      <c r="O62" s="403"/>
      <c r="P62" s="403"/>
      <c r="Q62" s="403"/>
      <c r="R62" s="403"/>
      <c r="S62" s="403"/>
      <c r="T62" s="403"/>
      <c r="U62" s="403"/>
      <c r="V62" s="403"/>
      <c r="W62" s="403"/>
      <c r="X62" s="403"/>
      <c r="Y62" s="403"/>
    </row>
    <row r="63" spans="1:25" s="345" customFormat="1">
      <c r="A63" s="402"/>
      <c r="B63" s="403"/>
      <c r="C63" s="403"/>
      <c r="D63" s="403"/>
      <c r="E63" s="403"/>
      <c r="F63" s="403"/>
      <c r="G63" s="403"/>
      <c r="H63" s="403"/>
      <c r="I63" s="403"/>
      <c r="J63" s="403"/>
      <c r="K63" s="403"/>
      <c r="L63" s="403"/>
      <c r="M63" s="403"/>
      <c r="N63" s="403"/>
      <c r="O63" s="403"/>
      <c r="P63" s="403"/>
      <c r="Q63" s="403"/>
      <c r="R63" s="403"/>
      <c r="S63" s="403"/>
      <c r="T63" s="403"/>
      <c r="U63" s="403"/>
      <c r="V63" s="403"/>
      <c r="W63" s="403"/>
      <c r="X63" s="403"/>
      <c r="Y63" s="403"/>
    </row>
    <row r="64" spans="1:25" s="345" customFormat="1">
      <c r="A64" s="338"/>
      <c r="B64" s="403"/>
      <c r="C64" s="403"/>
      <c r="D64" s="403"/>
      <c r="E64" s="403"/>
      <c r="F64" s="403"/>
      <c r="G64" s="403"/>
      <c r="H64" s="403"/>
      <c r="I64" s="403"/>
      <c r="J64" s="403"/>
      <c r="K64" s="403"/>
      <c r="L64" s="403"/>
      <c r="M64" s="403"/>
      <c r="N64" s="403"/>
      <c r="O64" s="403"/>
      <c r="P64" s="403"/>
      <c r="Q64" s="403"/>
      <c r="R64" s="403"/>
      <c r="S64" s="403"/>
      <c r="T64" s="403"/>
      <c r="U64" s="403"/>
      <c r="V64" s="403"/>
      <c r="W64" s="403"/>
      <c r="X64" s="403"/>
      <c r="Y64" s="403"/>
    </row>
    <row r="65" spans="1:25" s="345" customFormat="1">
      <c r="A65" s="338"/>
      <c r="B65" s="403"/>
      <c r="C65" s="403"/>
      <c r="D65" s="403"/>
      <c r="E65" s="403"/>
      <c r="F65" s="403"/>
      <c r="G65" s="403"/>
      <c r="H65" s="403"/>
      <c r="I65" s="403"/>
      <c r="J65" s="403"/>
      <c r="K65" s="403"/>
      <c r="L65" s="403"/>
      <c r="M65" s="403"/>
      <c r="N65" s="403"/>
      <c r="O65" s="403"/>
      <c r="P65" s="403"/>
      <c r="Q65" s="403"/>
      <c r="R65" s="403"/>
      <c r="S65" s="403"/>
      <c r="T65" s="403"/>
      <c r="U65" s="403"/>
      <c r="V65" s="403"/>
      <c r="W65" s="403"/>
      <c r="X65" s="403"/>
      <c r="Y65" s="403"/>
    </row>
    <row r="66" spans="1:25" s="345" customFormat="1">
      <c r="A66" s="338"/>
      <c r="B66" s="403"/>
      <c r="C66" s="403"/>
      <c r="D66" s="403"/>
      <c r="E66" s="403"/>
      <c r="F66" s="403"/>
      <c r="G66" s="403"/>
      <c r="H66" s="403"/>
      <c r="I66" s="403"/>
      <c r="J66" s="403"/>
      <c r="K66" s="403"/>
      <c r="L66" s="403"/>
      <c r="M66" s="403"/>
      <c r="N66" s="403"/>
      <c r="O66" s="403"/>
      <c r="P66" s="403"/>
      <c r="Q66" s="403"/>
      <c r="R66" s="403"/>
      <c r="S66" s="403"/>
      <c r="T66" s="403"/>
      <c r="U66" s="403"/>
      <c r="V66" s="403"/>
      <c r="W66" s="403"/>
      <c r="X66" s="403"/>
      <c r="Y66" s="403"/>
    </row>
    <row r="67" spans="1:25" s="345" customFormat="1">
      <c r="A67" s="402"/>
      <c r="B67" s="403"/>
      <c r="C67" s="403"/>
      <c r="D67" s="403"/>
      <c r="E67" s="403"/>
      <c r="F67" s="403"/>
      <c r="G67" s="403"/>
      <c r="H67" s="403"/>
      <c r="I67" s="403"/>
      <c r="J67" s="403"/>
      <c r="K67" s="403"/>
      <c r="L67" s="403"/>
      <c r="M67" s="403"/>
      <c r="N67" s="403"/>
      <c r="O67" s="403"/>
      <c r="P67" s="403"/>
      <c r="Q67" s="403"/>
      <c r="R67" s="403"/>
      <c r="S67" s="403"/>
      <c r="T67" s="403"/>
      <c r="U67" s="403"/>
      <c r="V67" s="403"/>
      <c r="W67" s="403"/>
      <c r="X67" s="403"/>
      <c r="Y67" s="403"/>
    </row>
    <row r="68" spans="1:25" s="345" customFormat="1">
      <c r="A68" s="402"/>
      <c r="B68" s="403"/>
      <c r="C68" s="403"/>
      <c r="D68" s="403"/>
      <c r="E68" s="403"/>
      <c r="F68" s="403"/>
      <c r="G68" s="403"/>
      <c r="H68" s="403"/>
      <c r="I68" s="403"/>
      <c r="J68" s="403"/>
      <c r="K68" s="403"/>
      <c r="L68" s="403"/>
      <c r="M68" s="403"/>
      <c r="N68" s="403"/>
      <c r="O68" s="403"/>
      <c r="P68" s="403"/>
      <c r="Q68" s="403"/>
      <c r="R68" s="403"/>
      <c r="S68" s="403"/>
      <c r="T68" s="403"/>
      <c r="U68" s="403"/>
      <c r="V68" s="403"/>
      <c r="W68" s="403"/>
      <c r="X68" s="403"/>
      <c r="Y68" s="403"/>
    </row>
    <row r="69" spans="1:25" s="345" customFormat="1">
      <c r="A69" s="402"/>
      <c r="B69" s="403"/>
      <c r="C69" s="403"/>
      <c r="D69" s="403"/>
      <c r="E69" s="403"/>
      <c r="F69" s="403"/>
      <c r="G69" s="403"/>
      <c r="H69" s="403"/>
      <c r="I69" s="403"/>
      <c r="J69" s="403"/>
      <c r="K69" s="403"/>
      <c r="L69" s="403"/>
      <c r="M69" s="403"/>
      <c r="N69" s="403"/>
      <c r="O69" s="403"/>
      <c r="P69" s="403"/>
      <c r="Q69" s="403"/>
      <c r="R69" s="403"/>
      <c r="S69" s="403"/>
      <c r="T69" s="403"/>
      <c r="U69" s="403"/>
      <c r="V69" s="403"/>
      <c r="W69" s="403"/>
      <c r="X69" s="403"/>
      <c r="Y69" s="403"/>
    </row>
    <row r="70" spans="1:25" s="345" customFormat="1"/>
    <row r="71" spans="1:25" s="345" customFormat="1"/>
    <row r="72" spans="1:25" s="345" customFormat="1"/>
    <row r="73" spans="1:25" s="345" customFormat="1"/>
    <row r="74" spans="1:25" s="345" customFormat="1"/>
    <row r="75" spans="1:25" s="345" customFormat="1">
      <c r="B75" s="337"/>
    </row>
    <row r="76" spans="1:25" s="345" customFormat="1">
      <c r="B76" s="337"/>
    </row>
    <row r="77" spans="1:25" s="345" customFormat="1">
      <c r="B77" s="337"/>
    </row>
    <row r="78" spans="1:25" s="345" customFormat="1">
      <c r="B78" s="337"/>
    </row>
    <row r="79" spans="1:25" s="345" customFormat="1">
      <c r="B79" s="337"/>
    </row>
    <row r="80" spans="1:25" s="345" customFormat="1">
      <c r="B80" s="337"/>
    </row>
    <row r="81" spans="1:2" s="345" customFormat="1">
      <c r="B81" s="337"/>
    </row>
    <row r="82" spans="1:2" s="345" customFormat="1">
      <c r="B82" s="337"/>
    </row>
    <row r="83" spans="1:2" s="345" customFormat="1">
      <c r="B83" s="337"/>
    </row>
    <row r="84" spans="1:2" s="345" customFormat="1">
      <c r="A84" s="338"/>
      <c r="B84" s="337"/>
    </row>
    <row r="85" spans="1:2" s="345" customFormat="1">
      <c r="B85" s="337"/>
    </row>
    <row r="86" spans="1:2" s="345" customFormat="1">
      <c r="B86" s="337"/>
    </row>
    <row r="87" spans="1:2" s="345" customFormat="1">
      <c r="A87" s="337"/>
      <c r="B87" s="337"/>
    </row>
    <row r="88" spans="1:2" s="345" customFormat="1">
      <c r="B88" s="337"/>
    </row>
    <row r="89" spans="1:2" s="345" customFormat="1">
      <c r="B89" s="337"/>
    </row>
    <row r="90" spans="1:2" s="345" customFormat="1">
      <c r="A90" s="337"/>
      <c r="B90" s="337"/>
    </row>
    <row r="91" spans="1:2" s="345" customFormat="1">
      <c r="B91" s="337"/>
    </row>
    <row r="92" spans="1:2" s="345" customFormat="1">
      <c r="B92" s="337"/>
    </row>
    <row r="93" spans="1:2" s="345" customFormat="1">
      <c r="A93" s="399"/>
      <c r="B93" s="337"/>
    </row>
    <row r="94" spans="1:2" s="345" customFormat="1">
      <c r="B94" s="337"/>
    </row>
    <row r="95" spans="1:2" s="345" customFormat="1">
      <c r="B95" s="337"/>
    </row>
    <row r="96" spans="1:2" s="345" customFormat="1">
      <c r="A96" s="399"/>
      <c r="B96" s="337"/>
    </row>
    <row r="97" spans="1:2" s="345" customFormat="1">
      <c r="B97" s="337"/>
    </row>
    <row r="98" spans="1:2" s="345" customFormat="1">
      <c r="B98" s="337"/>
    </row>
    <row r="99" spans="1:2" s="345" customFormat="1">
      <c r="A99" s="400"/>
      <c r="B99" s="337"/>
    </row>
    <row r="100" spans="1:2" s="345" customFormat="1">
      <c r="B100" s="337"/>
    </row>
    <row r="101" spans="1:2" s="345" customFormat="1">
      <c r="B101" s="337"/>
    </row>
    <row r="102" spans="1:2" s="345" customFormat="1">
      <c r="A102" s="338"/>
      <c r="B102" s="337"/>
    </row>
    <row r="103" spans="1:2" s="345" customFormat="1">
      <c r="B103" s="337"/>
    </row>
    <row r="104" spans="1:2" s="345" customFormat="1">
      <c r="B104" s="337"/>
    </row>
    <row r="105" spans="1:2" s="345" customFormat="1">
      <c r="A105" s="338"/>
      <c r="B105" s="337"/>
    </row>
    <row r="106" spans="1:2" s="345" customFormat="1">
      <c r="B106" s="337"/>
    </row>
    <row r="107" spans="1:2" s="345" customFormat="1">
      <c r="B107" s="337"/>
    </row>
    <row r="108" spans="1:2" s="345" customFormat="1">
      <c r="A108" s="401"/>
      <c r="B108" s="337"/>
    </row>
    <row r="109" spans="1:2" s="345" customFormat="1">
      <c r="B109" s="337"/>
    </row>
    <row r="110" spans="1:2" s="345" customFormat="1">
      <c r="B110" s="337"/>
    </row>
    <row r="111" spans="1:2" s="345" customFormat="1">
      <c r="A111" s="402"/>
      <c r="B111" s="337"/>
    </row>
    <row r="112" spans="1:2" s="345" customFormat="1">
      <c r="B112" s="337"/>
    </row>
    <row r="113" spans="1:2" s="345" customFormat="1">
      <c r="B113" s="337"/>
    </row>
    <row r="114" spans="1:2" s="345" customFormat="1">
      <c r="A114" s="338"/>
      <c r="B114" s="337"/>
    </row>
    <row r="115" spans="1:2" s="345" customFormat="1">
      <c r="B115" s="337"/>
    </row>
    <row r="116" spans="1:2" s="345" customFormat="1">
      <c r="B116" s="337"/>
    </row>
    <row r="117" spans="1:2" s="345" customFormat="1">
      <c r="A117" s="338"/>
      <c r="B117" s="337"/>
    </row>
    <row r="118" spans="1:2" s="345" customFormat="1">
      <c r="B118" s="337"/>
    </row>
    <row r="119" spans="1:2" s="345" customFormat="1">
      <c r="B119" s="337"/>
    </row>
    <row r="120" spans="1:2" s="345" customFormat="1">
      <c r="A120" s="338"/>
      <c r="B120" s="337"/>
    </row>
    <row r="121" spans="1:2" s="345" customFormat="1">
      <c r="B121" s="337"/>
    </row>
    <row r="122" spans="1:2" s="345" customFormat="1">
      <c r="B122" s="337"/>
    </row>
    <row r="123" spans="1:2" s="345" customFormat="1">
      <c r="A123" s="402"/>
      <c r="B123" s="337"/>
    </row>
    <row r="124" spans="1:2" s="345" customFormat="1">
      <c r="B124" s="337"/>
    </row>
    <row r="125" spans="1:2" s="345" customFormat="1">
      <c r="B125" s="337"/>
    </row>
    <row r="126" spans="1:2" s="345" customFormat="1">
      <c r="A126" s="402"/>
      <c r="B126" s="337"/>
    </row>
    <row r="127" spans="1:2" s="345" customFormat="1">
      <c r="B127" s="337"/>
    </row>
    <row r="128" spans="1:2" s="345" customFormat="1">
      <c r="B128" s="337"/>
    </row>
    <row r="129" spans="1:2" s="345" customFormat="1">
      <c r="A129" s="402"/>
      <c r="B129" s="337"/>
    </row>
    <row r="130" spans="1:2" s="345" customFormat="1">
      <c r="B130" s="337"/>
    </row>
    <row r="131" spans="1:2" s="345" customFormat="1">
      <c r="B131" s="337"/>
    </row>
    <row r="132" spans="1:2" s="345" customFormat="1">
      <c r="B132" s="337"/>
    </row>
    <row r="133" spans="1:2" s="345" customFormat="1">
      <c r="B133" s="337"/>
    </row>
    <row r="134" spans="1:2" s="345" customFormat="1">
      <c r="B134" s="337"/>
    </row>
    <row r="135" spans="1:2" s="345" customFormat="1"/>
    <row r="136" spans="1:2" s="345" customFormat="1"/>
    <row r="137" spans="1:2" s="345" customFormat="1"/>
    <row r="138" spans="1:2" s="345" customFormat="1"/>
    <row r="139" spans="1:2" s="345" customFormat="1"/>
    <row r="140" spans="1:2" s="345" customFormat="1"/>
    <row r="141" spans="1:2" s="345" customFormat="1"/>
    <row r="142" spans="1:2" s="345" customFormat="1"/>
    <row r="143" spans="1:2" s="345" customFormat="1"/>
    <row r="144" spans="1:2" s="345" customFormat="1"/>
    <row r="145" s="345" customFormat="1"/>
    <row r="146" s="345" customFormat="1"/>
    <row r="147" s="345" customFormat="1"/>
    <row r="148" s="345" customFormat="1"/>
    <row r="149" s="345" customFormat="1"/>
    <row r="150" s="345" customFormat="1"/>
    <row r="151" s="345" customFormat="1"/>
    <row r="152" s="345" customFormat="1"/>
    <row r="153" s="345" customFormat="1"/>
    <row r="154" s="345" customFormat="1"/>
    <row r="155" s="345" customFormat="1"/>
    <row r="156" s="345" customFormat="1"/>
    <row r="157" s="345" customFormat="1"/>
    <row r="158" s="345" customFormat="1"/>
    <row r="159" s="345" customFormat="1"/>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7"/>
    <pageSetUpPr fitToPage="1"/>
  </sheetPr>
  <dimension ref="A1:M29"/>
  <sheetViews>
    <sheetView showGridLines="0" topLeftCell="A11" workbookViewId="0">
      <selection activeCell="B13" sqref="B13"/>
    </sheetView>
  </sheetViews>
  <sheetFormatPr baseColWidth="10" defaultColWidth="9.1640625" defaultRowHeight="13"/>
  <cols>
    <col min="1" max="1" width="3.1640625" style="46" customWidth="1"/>
    <col min="2" max="2" width="13.83203125" style="46" customWidth="1"/>
    <col min="3" max="3" width="146.1640625" style="46" customWidth="1"/>
    <col min="4" max="4" width="45" style="46" customWidth="1"/>
    <col min="5" max="5" width="17" style="46" bestFit="1" customWidth="1"/>
    <col min="6" max="16384" width="9.1640625" style="46"/>
  </cols>
  <sheetData>
    <row r="1" spans="1:13">
      <c r="A1" s="714" t="s">
        <v>738</v>
      </c>
      <c r="B1" s="714"/>
      <c r="C1" s="706"/>
      <c r="D1" s="706"/>
      <c r="E1" s="705"/>
      <c r="F1" s="705"/>
      <c r="G1" s="705"/>
      <c r="H1" s="705"/>
      <c r="I1" s="705"/>
      <c r="J1" s="705"/>
      <c r="K1" s="705"/>
      <c r="L1" s="705"/>
      <c r="M1" s="705"/>
    </row>
    <row r="2" spans="1:13">
      <c r="A2" s="714"/>
      <c r="B2" s="714"/>
      <c r="C2" s="706"/>
      <c r="D2" s="706"/>
      <c r="E2" s="705"/>
      <c r="F2" s="705"/>
      <c r="G2" s="705"/>
      <c r="H2" s="705"/>
      <c r="I2" s="705"/>
      <c r="J2" s="705"/>
      <c r="K2" s="705"/>
      <c r="L2" s="705"/>
      <c r="M2" s="705"/>
    </row>
    <row r="3" spans="1:13">
      <c r="A3" s="709" t="s">
        <v>69</v>
      </c>
      <c r="B3" s="707"/>
      <c r="C3" s="707"/>
      <c r="D3" s="707"/>
      <c r="E3" s="707"/>
      <c r="F3" s="707"/>
      <c r="G3" s="705"/>
      <c r="H3" s="705"/>
      <c r="I3" s="705"/>
      <c r="J3" s="705"/>
      <c r="K3" s="705"/>
      <c r="L3" s="705"/>
      <c r="M3" s="705"/>
    </row>
    <row r="4" spans="1:13">
      <c r="A4" s="709"/>
      <c r="B4" s="707"/>
      <c r="C4" s="707"/>
      <c r="D4" s="707"/>
      <c r="E4" s="707"/>
      <c r="F4" s="707"/>
      <c r="G4" s="705"/>
      <c r="H4" s="705"/>
      <c r="I4" s="705"/>
      <c r="J4" s="705"/>
      <c r="K4" s="705"/>
      <c r="L4" s="705"/>
      <c r="M4" s="705"/>
    </row>
    <row r="5" spans="1:13">
      <c r="A5" s="708" t="s">
        <v>68</v>
      </c>
      <c r="B5" s="707"/>
      <c r="C5" s="707"/>
      <c r="D5" s="707"/>
      <c r="E5" s="707"/>
      <c r="F5" s="707"/>
      <c r="G5" s="705"/>
      <c r="H5" s="705"/>
      <c r="I5" s="705"/>
      <c r="J5" s="705"/>
      <c r="K5" s="705"/>
      <c r="L5" s="705"/>
      <c r="M5" s="705"/>
    </row>
    <row r="6" spans="1:13" customFormat="1">
      <c r="A6" s="707"/>
      <c r="B6" s="707" t="s">
        <v>544</v>
      </c>
      <c r="C6" s="707"/>
      <c r="D6" s="707"/>
      <c r="E6" s="707"/>
      <c r="F6" s="707"/>
      <c r="G6" s="705"/>
      <c r="H6" s="705"/>
      <c r="I6" s="705"/>
      <c r="J6" s="705"/>
      <c r="K6" s="705"/>
      <c r="L6" s="705"/>
      <c r="M6" s="705"/>
    </row>
    <row r="7" spans="1:13" customFormat="1">
      <c r="A7" s="705"/>
      <c r="B7" s="710" t="s">
        <v>545</v>
      </c>
      <c r="C7" s="710"/>
      <c r="D7" s="710"/>
      <c r="E7" s="710"/>
      <c r="F7" s="707"/>
      <c r="G7" s="705"/>
      <c r="H7" s="705"/>
      <c r="I7" s="705"/>
      <c r="J7" s="705"/>
      <c r="K7" s="705"/>
      <c r="L7" s="705"/>
      <c r="M7" s="705"/>
    </row>
    <row r="8" spans="1:13" customFormat="1">
      <c r="A8" s="705"/>
      <c r="B8" s="710"/>
      <c r="C8" s="710"/>
      <c r="D8" s="710"/>
      <c r="E8" s="710"/>
      <c r="F8" s="707"/>
      <c r="G8" s="705"/>
      <c r="H8" s="705"/>
      <c r="I8" s="705"/>
      <c r="J8" s="705"/>
      <c r="K8" s="705"/>
      <c r="L8" s="705"/>
      <c r="M8" s="705"/>
    </row>
    <row r="9" spans="1:13" customFormat="1" ht="25.5" customHeight="1">
      <c r="A9" s="709"/>
      <c r="B9" s="715" t="s">
        <v>546</v>
      </c>
      <c r="C9" s="715" t="s">
        <v>547</v>
      </c>
      <c r="D9" s="715" t="s">
        <v>548</v>
      </c>
      <c r="E9" s="715" t="s">
        <v>549</v>
      </c>
      <c r="F9" s="707"/>
      <c r="G9" s="705"/>
      <c r="H9" s="705"/>
      <c r="I9" s="705"/>
      <c r="J9" s="705"/>
      <c r="K9" s="705"/>
      <c r="L9" s="705"/>
      <c r="M9" s="705"/>
    </row>
    <row r="10" spans="1:13" customFormat="1" ht="15.75" customHeight="1">
      <c r="A10" s="705"/>
      <c r="B10" s="716" t="s">
        <v>70</v>
      </c>
      <c r="C10" s="863" t="s">
        <v>550</v>
      </c>
      <c r="D10" s="717" t="s">
        <v>60</v>
      </c>
      <c r="E10" s="717" t="s">
        <v>551</v>
      </c>
      <c r="F10" s="705"/>
      <c r="G10" s="706"/>
      <c r="H10" s="705"/>
      <c r="I10" s="705"/>
      <c r="J10" s="705"/>
      <c r="K10" s="705"/>
      <c r="L10" s="705"/>
      <c r="M10" s="705"/>
    </row>
    <row r="11" spans="1:13" customFormat="1" ht="15.75" customHeight="1">
      <c r="A11" s="705"/>
      <c r="B11" s="716" t="s">
        <v>71</v>
      </c>
      <c r="C11" s="863" t="s">
        <v>552</v>
      </c>
      <c r="D11" s="717" t="s">
        <v>60</v>
      </c>
      <c r="E11" s="717" t="s">
        <v>553</v>
      </c>
      <c r="F11" s="705"/>
      <c r="G11" s="705"/>
      <c r="H11" s="705"/>
      <c r="I11" s="705"/>
      <c r="J11" s="705"/>
      <c r="K11" s="705"/>
      <c r="L11" s="705"/>
      <c r="M11" s="705"/>
    </row>
    <row r="12" spans="1:13" customFormat="1" ht="15.75" customHeight="1">
      <c r="A12" s="705"/>
      <c r="B12" s="716" t="s">
        <v>72</v>
      </c>
      <c r="C12" s="863" t="s">
        <v>554</v>
      </c>
      <c r="D12" s="717" t="s">
        <v>461</v>
      </c>
      <c r="E12" s="717" t="s">
        <v>553</v>
      </c>
      <c r="F12" s="705"/>
      <c r="G12" s="705"/>
      <c r="H12" s="705"/>
      <c r="I12" s="705"/>
      <c r="J12" s="705"/>
      <c r="K12" s="705"/>
      <c r="L12" s="705"/>
      <c r="M12" s="705"/>
    </row>
    <row r="13" spans="1:13" customFormat="1" ht="15.75" customHeight="1">
      <c r="A13" s="705"/>
      <c r="B13" s="716" t="s">
        <v>73</v>
      </c>
      <c r="C13" s="864" t="s">
        <v>748</v>
      </c>
      <c r="D13" s="717" t="s">
        <v>461</v>
      </c>
      <c r="E13" s="717" t="s">
        <v>310</v>
      </c>
      <c r="F13" s="705"/>
      <c r="G13" s="705"/>
      <c r="H13" s="705"/>
      <c r="I13" s="705"/>
      <c r="J13" s="705"/>
      <c r="K13" s="705"/>
      <c r="L13" s="705"/>
      <c r="M13" s="705"/>
    </row>
    <row r="14" spans="1:13" customFormat="1" ht="15.75" customHeight="1">
      <c r="A14" s="705"/>
      <c r="B14" s="716" t="s">
        <v>74</v>
      </c>
      <c r="C14" s="863" t="s">
        <v>555</v>
      </c>
      <c r="D14" s="717" t="s">
        <v>60</v>
      </c>
      <c r="E14" s="718" t="s">
        <v>556</v>
      </c>
      <c r="F14" s="705"/>
      <c r="G14" s="705"/>
      <c r="H14" s="705"/>
      <c r="I14" s="705"/>
      <c r="J14" s="705"/>
      <c r="K14" s="705"/>
      <c r="L14" s="705"/>
      <c r="M14" s="705"/>
    </row>
    <row r="15" spans="1:13" ht="15.75" customHeight="1">
      <c r="A15" s="705"/>
      <c r="B15" s="716" t="s">
        <v>77</v>
      </c>
      <c r="C15" s="864" t="s">
        <v>260</v>
      </c>
      <c r="D15" s="717" t="s">
        <v>60</v>
      </c>
      <c r="E15" s="717" t="s">
        <v>310</v>
      </c>
      <c r="F15" s="705"/>
      <c r="G15" s="705"/>
      <c r="H15" s="705"/>
      <c r="I15" s="705"/>
      <c r="J15" s="705"/>
      <c r="K15" s="705"/>
      <c r="L15" s="705"/>
      <c r="M15" s="705"/>
    </row>
    <row r="16" spans="1:13" ht="15.75" customHeight="1">
      <c r="A16" s="705"/>
      <c r="B16" s="716" t="s">
        <v>78</v>
      </c>
      <c r="C16" s="864" t="s">
        <v>749</v>
      </c>
      <c r="D16" s="717" t="s">
        <v>460</v>
      </c>
      <c r="E16" s="717" t="s">
        <v>310</v>
      </c>
      <c r="F16" s="711"/>
      <c r="G16" s="711"/>
      <c r="H16" s="711"/>
      <c r="I16" s="711"/>
      <c r="J16" s="711"/>
      <c r="K16" s="711"/>
      <c r="L16" s="711"/>
      <c r="M16" s="711"/>
    </row>
    <row r="17" spans="1:13" ht="15.75" customHeight="1">
      <c r="A17" s="123"/>
      <c r="B17" s="716" t="s">
        <v>85</v>
      </c>
      <c r="C17" s="864" t="s">
        <v>309</v>
      </c>
      <c r="D17" s="718" t="s">
        <v>522</v>
      </c>
      <c r="E17" s="717" t="s">
        <v>310</v>
      </c>
      <c r="F17" s="705"/>
      <c r="G17" s="705"/>
      <c r="H17" s="696"/>
      <c r="I17" s="696"/>
      <c r="J17" s="696"/>
      <c r="K17" s="696"/>
      <c r="L17" s="696"/>
      <c r="M17" s="696"/>
    </row>
    <row r="18" spans="1:13" ht="15.75" customHeight="1">
      <c r="A18" s="123"/>
      <c r="B18" s="716" t="s">
        <v>283</v>
      </c>
      <c r="C18" s="864" t="s">
        <v>308</v>
      </c>
      <c r="D18" s="718" t="s">
        <v>523</v>
      </c>
      <c r="E18" s="717" t="s">
        <v>310</v>
      </c>
      <c r="F18" s="705"/>
      <c r="G18" s="705"/>
      <c r="H18" s="696"/>
      <c r="I18" s="696"/>
      <c r="J18" s="696"/>
      <c r="K18" s="696"/>
      <c r="L18" s="696"/>
      <c r="M18" s="696"/>
    </row>
    <row r="19" spans="1:13" s="696" customFormat="1" ht="16.5" customHeight="1">
      <c r="A19" s="123"/>
      <c r="B19" s="716" t="s">
        <v>633</v>
      </c>
      <c r="C19" s="865" t="s">
        <v>634</v>
      </c>
      <c r="D19" s="861" t="s">
        <v>635</v>
      </c>
      <c r="E19" s="861" t="s">
        <v>636</v>
      </c>
      <c r="F19" s="712"/>
      <c r="G19" s="723"/>
    </row>
    <row r="20" spans="1:13" ht="14">
      <c r="A20" s="123"/>
      <c r="B20" s="716" t="s">
        <v>81</v>
      </c>
      <c r="C20" s="864" t="s">
        <v>261</v>
      </c>
      <c r="D20" s="717" t="s">
        <v>60</v>
      </c>
      <c r="E20" s="717" t="s">
        <v>310</v>
      </c>
      <c r="F20" s="710"/>
      <c r="G20" s="707"/>
      <c r="H20" s="696"/>
      <c r="I20" s="696"/>
      <c r="J20" s="696"/>
      <c r="K20" s="696"/>
      <c r="L20" s="696"/>
      <c r="M20" s="696"/>
    </row>
    <row r="21" spans="1:13" ht="14">
      <c r="A21" s="123"/>
      <c r="B21" s="716" t="s">
        <v>80</v>
      </c>
      <c r="C21" s="864" t="s">
        <v>750</v>
      </c>
      <c r="D21" s="717" t="s">
        <v>460</v>
      </c>
      <c r="E21" s="717" t="s">
        <v>310</v>
      </c>
      <c r="F21" s="710"/>
      <c r="G21" s="707"/>
      <c r="H21" s="696"/>
      <c r="I21" s="696"/>
      <c r="J21" s="696"/>
      <c r="K21" s="696"/>
      <c r="L21" s="696"/>
      <c r="M21" s="696"/>
    </row>
    <row r="22" spans="1:13" ht="15.75" customHeight="1">
      <c r="A22" s="695"/>
      <c r="B22" s="716" t="s">
        <v>296</v>
      </c>
      <c r="C22" s="864" t="s">
        <v>274</v>
      </c>
      <c r="D22" s="717" t="s">
        <v>60</v>
      </c>
      <c r="E22" s="717" t="s">
        <v>310</v>
      </c>
      <c r="F22" s="710"/>
      <c r="G22" s="707"/>
      <c r="H22" s="696"/>
      <c r="I22" s="696"/>
      <c r="J22" s="696"/>
      <c r="K22" s="696"/>
      <c r="L22" s="696"/>
      <c r="M22" s="696"/>
    </row>
    <row r="23" spans="1:13" ht="15.75" customHeight="1">
      <c r="A23" s="695"/>
      <c r="B23" s="716" t="s">
        <v>82</v>
      </c>
      <c r="C23" s="864" t="s">
        <v>751</v>
      </c>
      <c r="D23" s="717" t="s">
        <v>460</v>
      </c>
      <c r="E23" s="717" t="s">
        <v>310</v>
      </c>
      <c r="F23" s="710"/>
      <c r="G23" s="707"/>
      <c r="H23" s="696"/>
      <c r="I23" s="696"/>
      <c r="J23" s="696"/>
      <c r="K23" s="696"/>
      <c r="L23" s="696"/>
      <c r="M23" s="696"/>
    </row>
    <row r="24" spans="1:13" ht="15.75" customHeight="1">
      <c r="A24" s="696"/>
      <c r="B24" s="716" t="s">
        <v>84</v>
      </c>
      <c r="C24" s="864" t="s">
        <v>752</v>
      </c>
      <c r="D24" s="717" t="s">
        <v>461</v>
      </c>
      <c r="E24" s="717" t="s">
        <v>310</v>
      </c>
      <c r="F24" s="710"/>
      <c r="G24" s="707"/>
      <c r="H24" s="696"/>
      <c r="I24" s="696"/>
      <c r="J24" s="696"/>
      <c r="K24" s="696"/>
      <c r="L24" s="696"/>
      <c r="M24" s="696"/>
    </row>
    <row r="25" spans="1:13" ht="15.75" customHeight="1">
      <c r="A25" s="696"/>
      <c r="B25" s="716" t="s">
        <v>83</v>
      </c>
      <c r="C25" s="864" t="s">
        <v>753</v>
      </c>
      <c r="D25" s="717" t="s">
        <v>460</v>
      </c>
      <c r="E25" s="717" t="s">
        <v>310</v>
      </c>
      <c r="F25" s="710"/>
      <c r="G25" s="707"/>
      <c r="H25" s="696"/>
      <c r="I25" s="696"/>
      <c r="J25" s="696"/>
      <c r="K25" s="696"/>
      <c r="L25" s="696"/>
      <c r="M25" s="696"/>
    </row>
    <row r="26" spans="1:13" ht="14">
      <c r="A26" s="696"/>
      <c r="B26" s="716" t="s">
        <v>739</v>
      </c>
      <c r="C26" s="864" t="s">
        <v>557</v>
      </c>
      <c r="D26" s="866" t="s">
        <v>558</v>
      </c>
      <c r="E26" s="717" t="s">
        <v>310</v>
      </c>
      <c r="F26" s="713"/>
      <c r="G26" s="713"/>
      <c r="H26" s="696"/>
      <c r="I26" s="696"/>
      <c r="J26" s="696"/>
      <c r="K26" s="696"/>
      <c r="L26" s="696"/>
      <c r="M26" s="696"/>
    </row>
    <row r="27" spans="1:13" ht="15.75" customHeight="1">
      <c r="A27" s="696"/>
      <c r="B27" s="716" t="s">
        <v>740</v>
      </c>
      <c r="C27" s="864" t="s">
        <v>754</v>
      </c>
      <c r="D27" s="717" t="s">
        <v>460</v>
      </c>
      <c r="E27" s="717" t="s">
        <v>310</v>
      </c>
      <c r="F27" s="713"/>
      <c r="G27" s="713"/>
      <c r="H27" s="696"/>
      <c r="I27" s="696"/>
      <c r="J27" s="696"/>
      <c r="K27" s="696"/>
      <c r="L27" s="696"/>
      <c r="M27" s="696"/>
    </row>
    <row r="28" spans="1:13" ht="15.75" customHeight="1">
      <c r="A28" s="696"/>
      <c r="B28" s="716" t="s">
        <v>741</v>
      </c>
      <c r="C28" s="864" t="s">
        <v>559</v>
      </c>
      <c r="D28" s="717" t="s">
        <v>460</v>
      </c>
      <c r="E28" s="717" t="s">
        <v>310</v>
      </c>
      <c r="F28" s="713"/>
      <c r="G28" s="713"/>
      <c r="H28" s="696"/>
      <c r="I28" s="696"/>
      <c r="J28" s="696"/>
      <c r="K28" s="696"/>
      <c r="L28" s="696"/>
      <c r="M28" s="696"/>
    </row>
    <row r="29" spans="1:13" ht="15.75" customHeight="1">
      <c r="A29" s="696"/>
      <c r="B29" s="716" t="s">
        <v>742</v>
      </c>
      <c r="C29" s="864" t="s">
        <v>560</v>
      </c>
      <c r="D29" s="717" t="s">
        <v>460</v>
      </c>
      <c r="E29" s="717" t="s">
        <v>310</v>
      </c>
      <c r="F29" s="705"/>
      <c r="G29" s="705"/>
      <c r="H29" s="696"/>
      <c r="I29" s="696"/>
      <c r="J29" s="696"/>
      <c r="K29" s="696"/>
      <c r="L29" s="696"/>
      <c r="M29" s="696"/>
    </row>
  </sheetData>
  <sheetProtection sheet="1" objects="1" scenarios="1"/>
  <phoneticPr fontId="32" type="noConversion"/>
  <hyperlinks>
    <hyperlink ref="B14" location="'Table 2'!C5" display="Table 2" xr:uid="{00000000-0004-0000-0100-000000000000}"/>
    <hyperlink ref="B15" location="'Table 3a'!O3" display="Table 3a" xr:uid="{00000000-0004-0000-0100-000001000000}"/>
    <hyperlink ref="B20" location="'Table 4a'!E3" display="Table 4a" xr:uid="{00000000-0004-0000-0100-000002000000}"/>
    <hyperlink ref="B13" location="'Table 1d'!A1" display="Table 1d" xr:uid="{00000000-0004-0000-0100-000003000000}"/>
    <hyperlink ref="B16" location="'Table 3b'!O3" display="Table 3b" xr:uid="{00000000-0004-0000-0100-000004000000}"/>
    <hyperlink ref="B17" location="'Table 3c'!A1" display="Table 3c" xr:uid="{00000000-0004-0000-0100-000005000000}"/>
    <hyperlink ref="B18" location="'Table 3d'!A1" display="Table 3d" xr:uid="{00000000-0004-0000-0100-000006000000}"/>
    <hyperlink ref="B21" location="'Table 4b'!E4" display="Table 4b" xr:uid="{00000000-0004-0000-0100-000007000000}"/>
    <hyperlink ref="B22" location="'Table 5a'!K3" display="Table 5a" xr:uid="{00000000-0004-0000-0100-000008000000}"/>
    <hyperlink ref="B23" location="'Table 5b'!K3" display="Table 5b" xr:uid="{00000000-0004-0000-0100-000009000000}"/>
    <hyperlink ref="B24" location="'Table 6a'!X3" display="Table 6a" xr:uid="{00000000-0004-0000-0100-00000A000000}"/>
    <hyperlink ref="B25" location="'Table 6b'!X3" display="Table 6b" xr:uid="{00000000-0004-0000-0100-00000B000000}"/>
    <hyperlink ref="B26" location="'Table 7a'!A1" display="Table 7a " xr:uid="{00000000-0004-0000-0100-00000C000000}"/>
    <hyperlink ref="B27" location="'Table 7b'!A1" display="Table 7b" xr:uid="{00000000-0004-0000-0100-00000D000000}"/>
    <hyperlink ref="B28" location="'Table 8a'!A1" display="Table 8a" xr:uid="{00000000-0004-0000-0100-00000E000000}"/>
    <hyperlink ref="B10" location="'Table 1a'!A1" display="Table 1a" xr:uid="{00000000-0004-0000-0100-00000F000000}"/>
    <hyperlink ref="B11" location="'Table 1b'!A1" display="Table 1b" xr:uid="{00000000-0004-0000-0100-000010000000}"/>
    <hyperlink ref="B12" location="'Table 1c'!A1" display="Table 1c" xr:uid="{00000000-0004-0000-0100-000011000000}"/>
    <hyperlink ref="B29" location="'Table 8b'!A1" display="Table 8b" xr:uid="{00000000-0004-0000-0100-000012000000}"/>
    <hyperlink ref="B19" location="'Table 3e'!A1" display="Table 3e" xr:uid="{00000000-0004-0000-0100-000013000000}"/>
  </hyperlinks>
  <pageMargins left="0.74803149606299213" right="0.74803149606299213" top="0.98425196850393704" bottom="0.98425196850393704" header="0.51181102362204722" footer="0.51181102362204722"/>
  <pageSetup paperSize="9" scale="70" fitToHeight="0"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39"/>
  <sheetViews>
    <sheetView zoomScale="85" zoomScaleNormal="85" workbookViewId="0">
      <pane xSplit="1" ySplit="2" topLeftCell="B3" activePane="bottomRight" state="frozen"/>
      <selection pane="topRight" activeCell="B1" sqref="B1"/>
      <selection pane="bottomLeft" activeCell="A2" sqref="A2"/>
      <selection pane="bottomRight"/>
    </sheetView>
  </sheetViews>
  <sheetFormatPr baseColWidth="10" defaultColWidth="8.83203125" defaultRowHeight="13"/>
  <cols>
    <col min="1" max="1" width="35.1640625" customWidth="1"/>
    <col min="26" max="28" width="9.6640625" bestFit="1" customWidth="1"/>
  </cols>
  <sheetData>
    <row r="1" spans="1:28">
      <c r="A1" s="625">
        <v>1</v>
      </c>
      <c r="B1" s="500">
        <v>2</v>
      </c>
      <c r="C1" s="500">
        <v>3</v>
      </c>
      <c r="D1" s="500">
        <v>4</v>
      </c>
      <c r="E1" s="500">
        <v>5</v>
      </c>
      <c r="F1" s="500">
        <v>6</v>
      </c>
      <c r="G1" s="500">
        <v>7</v>
      </c>
      <c r="H1" s="500">
        <v>8</v>
      </c>
      <c r="I1" s="500">
        <v>9</v>
      </c>
      <c r="J1" s="500">
        <v>10</v>
      </c>
      <c r="K1" s="500">
        <v>11</v>
      </c>
      <c r="L1" s="500">
        <v>12</v>
      </c>
      <c r="M1" s="500">
        <v>13</v>
      </c>
      <c r="N1" s="500">
        <v>14</v>
      </c>
      <c r="O1" s="500">
        <v>15</v>
      </c>
      <c r="P1" s="500">
        <v>16</v>
      </c>
      <c r="Q1" s="500">
        <v>17</v>
      </c>
      <c r="R1" s="500">
        <v>18</v>
      </c>
      <c r="S1" s="500">
        <v>19</v>
      </c>
      <c r="T1" s="500">
        <v>20</v>
      </c>
      <c r="U1" s="500">
        <v>21</v>
      </c>
      <c r="V1" s="500">
        <v>22</v>
      </c>
      <c r="W1" s="500">
        <v>23</v>
      </c>
      <c r="X1" s="500">
        <v>24</v>
      </c>
      <c r="Y1" s="500">
        <v>25</v>
      </c>
      <c r="Z1" s="500">
        <v>26</v>
      </c>
      <c r="AA1" s="500">
        <v>27</v>
      </c>
      <c r="AB1" s="500">
        <v>28</v>
      </c>
    </row>
    <row r="2" spans="1:28">
      <c r="B2" s="535" t="s">
        <v>160</v>
      </c>
      <c r="C2" s="535" t="s">
        <v>161</v>
      </c>
      <c r="D2" s="535" t="s">
        <v>162</v>
      </c>
      <c r="E2" s="535" t="s">
        <v>151</v>
      </c>
      <c r="F2" s="535" t="s">
        <v>163</v>
      </c>
      <c r="G2" s="535" t="s">
        <v>164</v>
      </c>
      <c r="H2" s="535" t="s">
        <v>165</v>
      </c>
      <c r="I2" s="535" t="s">
        <v>166</v>
      </c>
      <c r="J2" s="535" t="s">
        <v>167</v>
      </c>
      <c r="K2" s="535" t="s">
        <v>168</v>
      </c>
      <c r="L2" s="535" t="s">
        <v>169</v>
      </c>
      <c r="M2" s="535" t="s">
        <v>150</v>
      </c>
      <c r="N2" s="535" t="s">
        <v>170</v>
      </c>
      <c r="O2" s="535" t="s">
        <v>171</v>
      </c>
      <c r="P2" s="535" t="s">
        <v>172</v>
      </c>
      <c r="Q2" s="535" t="s">
        <v>173</v>
      </c>
      <c r="R2" s="535" t="s">
        <v>91</v>
      </c>
      <c r="S2" s="535" t="s">
        <v>92</v>
      </c>
      <c r="T2" s="535" t="s">
        <v>93</v>
      </c>
      <c r="U2" s="535" t="s">
        <v>90</v>
      </c>
      <c r="V2" s="535" t="s">
        <v>94</v>
      </c>
      <c r="W2" s="535" t="s">
        <v>95</v>
      </c>
      <c r="X2" s="535" t="s">
        <v>96</v>
      </c>
      <c r="Y2" s="535" t="s">
        <v>174</v>
      </c>
      <c r="Z2" s="535" t="s">
        <v>451</v>
      </c>
      <c r="AA2" s="535" t="s">
        <v>452</v>
      </c>
      <c r="AB2" s="535" t="s">
        <v>448</v>
      </c>
    </row>
    <row r="3" spans="1:28">
      <c r="A3" s="504" t="s">
        <v>521</v>
      </c>
      <c r="B3" s="623">
        <v>54.4</v>
      </c>
      <c r="C3" s="623">
        <v>57.5</v>
      </c>
      <c r="D3" s="623">
        <v>60.3</v>
      </c>
      <c r="E3" s="623">
        <v>62.4</v>
      </c>
      <c r="F3" s="623">
        <v>48.9</v>
      </c>
      <c r="G3" s="623">
        <v>51.4</v>
      </c>
      <c r="H3" s="623">
        <v>52.8</v>
      </c>
      <c r="I3" s="623">
        <v>53.9</v>
      </c>
      <c r="J3" s="623">
        <v>64.7</v>
      </c>
      <c r="K3" s="623">
        <v>67.8</v>
      </c>
      <c r="L3" s="623">
        <v>70.7</v>
      </c>
      <c r="M3" s="623">
        <v>72.599999999999994</v>
      </c>
      <c r="N3" s="623">
        <v>58.7</v>
      </c>
      <c r="O3" s="623">
        <v>60.7</v>
      </c>
      <c r="P3" s="623">
        <v>61.8</v>
      </c>
      <c r="Q3" s="623">
        <v>62.5</v>
      </c>
      <c r="R3" s="623">
        <v>59.5</v>
      </c>
      <c r="S3" s="623">
        <v>62.6</v>
      </c>
      <c r="T3" s="623">
        <v>65.400000000000006</v>
      </c>
      <c r="U3" s="623">
        <v>67.400000000000006</v>
      </c>
      <c r="V3" s="623">
        <v>53.8</v>
      </c>
      <c r="W3" s="623">
        <v>56</v>
      </c>
      <c r="X3" s="623">
        <v>57.2</v>
      </c>
      <c r="Y3" s="623">
        <v>58.1</v>
      </c>
      <c r="Z3" s="624">
        <v>275005</v>
      </c>
      <c r="AA3" s="624">
        <v>268309</v>
      </c>
      <c r="AB3" s="624">
        <v>543314</v>
      </c>
    </row>
    <row r="4" spans="1:28">
      <c r="A4" s="620" t="s">
        <v>350</v>
      </c>
      <c r="B4" s="623">
        <v>53.3</v>
      </c>
      <c r="C4" s="623">
        <v>56</v>
      </c>
      <c r="D4" s="623">
        <v>58.7</v>
      </c>
      <c r="E4" s="623">
        <v>60.6</v>
      </c>
      <c r="F4" s="623">
        <v>47.4</v>
      </c>
      <c r="G4" s="623">
        <v>49.5</v>
      </c>
      <c r="H4" s="623">
        <v>50.8</v>
      </c>
      <c r="I4" s="623">
        <v>51.7</v>
      </c>
      <c r="J4" s="623">
        <v>63.8</v>
      </c>
      <c r="K4" s="623">
        <v>66.7</v>
      </c>
      <c r="L4" s="623">
        <v>69.599999999999994</v>
      </c>
      <c r="M4" s="623">
        <v>71.3</v>
      </c>
      <c r="N4" s="623">
        <v>57.2</v>
      </c>
      <c r="O4" s="623">
        <v>58.9</v>
      </c>
      <c r="P4" s="623">
        <v>59.9</v>
      </c>
      <c r="Q4" s="623">
        <v>60.5</v>
      </c>
      <c r="R4" s="623">
        <v>58.5</v>
      </c>
      <c r="S4" s="623">
        <v>61.3</v>
      </c>
      <c r="T4" s="623">
        <v>64.099999999999994</v>
      </c>
      <c r="U4" s="623">
        <v>65.900000000000006</v>
      </c>
      <c r="V4" s="623">
        <v>52.3</v>
      </c>
      <c r="W4" s="623">
        <v>54.2</v>
      </c>
      <c r="X4" s="623">
        <v>55.3</v>
      </c>
      <c r="Y4" s="623">
        <v>56</v>
      </c>
      <c r="Z4" s="624">
        <v>109332</v>
      </c>
      <c r="AA4" s="624">
        <v>106774</v>
      </c>
      <c r="AB4" s="624">
        <v>216106</v>
      </c>
    </row>
    <row r="5" spans="1:28">
      <c r="A5" s="620" t="s">
        <v>298</v>
      </c>
      <c r="B5" s="623">
        <v>55.1</v>
      </c>
      <c r="C5" s="623">
        <v>58.4</v>
      </c>
      <c r="D5" s="623">
        <v>61.4</v>
      </c>
      <c r="E5" s="623">
        <v>63.6</v>
      </c>
      <c r="F5" s="623">
        <v>49.9</v>
      </c>
      <c r="G5" s="623">
        <v>52.6</v>
      </c>
      <c r="H5" s="623">
        <v>54.2</v>
      </c>
      <c r="I5" s="623">
        <v>55.3</v>
      </c>
      <c r="J5" s="623">
        <v>65.2</v>
      </c>
      <c r="K5" s="623">
        <v>68.599999999999994</v>
      </c>
      <c r="L5" s="623">
        <v>71.400000000000006</v>
      </c>
      <c r="M5" s="623">
        <v>73.400000000000006</v>
      </c>
      <c r="N5" s="623">
        <v>59.7</v>
      </c>
      <c r="O5" s="623">
        <v>61.9</v>
      </c>
      <c r="P5" s="623">
        <v>63</v>
      </c>
      <c r="Q5" s="623">
        <v>63.8</v>
      </c>
      <c r="R5" s="623">
        <v>60.1</v>
      </c>
      <c r="S5" s="623">
        <v>63.5</v>
      </c>
      <c r="T5" s="623">
        <v>66.3</v>
      </c>
      <c r="U5" s="623">
        <v>68.5</v>
      </c>
      <c r="V5" s="623">
        <v>54.8</v>
      </c>
      <c r="W5" s="623">
        <v>57.2</v>
      </c>
      <c r="X5" s="623">
        <v>58.5</v>
      </c>
      <c r="Y5" s="623">
        <v>59.5</v>
      </c>
      <c r="Z5" s="624">
        <v>165315</v>
      </c>
      <c r="AA5" s="624">
        <v>161097</v>
      </c>
      <c r="AB5" s="624">
        <v>326412</v>
      </c>
    </row>
    <row r="6" spans="1:28">
      <c r="A6" s="621" t="s">
        <v>299</v>
      </c>
      <c r="B6" s="623">
        <v>37</v>
      </c>
      <c r="C6" s="623">
        <v>41.5</v>
      </c>
      <c r="D6" s="623">
        <v>45.8</v>
      </c>
      <c r="E6" s="623">
        <v>49.1</v>
      </c>
      <c r="F6" s="623">
        <v>33.4</v>
      </c>
      <c r="G6" s="623">
        <v>37.1</v>
      </c>
      <c r="H6" s="623">
        <v>39.6</v>
      </c>
      <c r="I6" s="623">
        <v>41.6</v>
      </c>
      <c r="J6" s="623">
        <v>47.6</v>
      </c>
      <c r="K6" s="623">
        <v>52.5</v>
      </c>
      <c r="L6" s="623">
        <v>56.8</v>
      </c>
      <c r="M6" s="623">
        <v>60</v>
      </c>
      <c r="N6" s="623">
        <v>43.5</v>
      </c>
      <c r="O6" s="623">
        <v>46.8</v>
      </c>
      <c r="P6" s="623">
        <v>48.8</v>
      </c>
      <c r="Q6" s="623">
        <v>50.3</v>
      </c>
      <c r="R6" s="623">
        <v>42.1</v>
      </c>
      <c r="S6" s="623">
        <v>46.8</v>
      </c>
      <c r="T6" s="623">
        <v>51.1</v>
      </c>
      <c r="U6" s="623">
        <v>54.4</v>
      </c>
      <c r="V6" s="623">
        <v>38.299999999999997</v>
      </c>
      <c r="W6" s="623">
        <v>41.8</v>
      </c>
      <c r="X6" s="623">
        <v>44.1</v>
      </c>
      <c r="Y6" s="623">
        <v>45.8</v>
      </c>
      <c r="Z6" s="624">
        <v>40936</v>
      </c>
      <c r="AA6" s="624">
        <v>38510</v>
      </c>
      <c r="AB6" s="624">
        <v>79446</v>
      </c>
    </row>
    <row r="7" spans="1:28">
      <c r="A7" s="621" t="s">
        <v>300</v>
      </c>
      <c r="B7" s="623">
        <v>61.5</v>
      </c>
      <c r="C7" s="623">
        <v>64.5</v>
      </c>
      <c r="D7" s="623">
        <v>67</v>
      </c>
      <c r="E7" s="623">
        <v>68.8</v>
      </c>
      <c r="F7" s="623">
        <v>55.8</v>
      </c>
      <c r="G7" s="623">
        <v>58.2</v>
      </c>
      <c r="H7" s="623">
        <v>59.4</v>
      </c>
      <c r="I7" s="623">
        <v>60.2</v>
      </c>
      <c r="J7" s="623">
        <v>71.099999999999994</v>
      </c>
      <c r="K7" s="623">
        <v>74</v>
      </c>
      <c r="L7" s="623">
        <v>76.3</v>
      </c>
      <c r="M7" s="623">
        <v>77.900000000000006</v>
      </c>
      <c r="N7" s="623">
        <v>65.099999999999994</v>
      </c>
      <c r="O7" s="623">
        <v>66.900000000000006</v>
      </c>
      <c r="P7" s="623">
        <v>67.7</v>
      </c>
      <c r="Q7" s="623">
        <v>68.3</v>
      </c>
      <c r="R7" s="623">
        <v>66.3</v>
      </c>
      <c r="S7" s="623">
        <v>69.2</v>
      </c>
      <c r="T7" s="623">
        <v>71.599999999999994</v>
      </c>
      <c r="U7" s="623">
        <v>73.3</v>
      </c>
      <c r="V7" s="623">
        <v>60.4</v>
      </c>
      <c r="W7" s="623">
        <v>62.5</v>
      </c>
      <c r="X7" s="623">
        <v>63.5</v>
      </c>
      <c r="Y7" s="623">
        <v>64.3</v>
      </c>
      <c r="Z7" s="624">
        <v>122293</v>
      </c>
      <c r="AA7" s="624">
        <v>121426</v>
      </c>
      <c r="AB7" s="624">
        <v>243719</v>
      </c>
    </row>
    <row r="8" spans="1:28">
      <c r="A8" s="621" t="s">
        <v>301</v>
      </c>
      <c r="B8" s="623">
        <v>56.6</v>
      </c>
      <c r="C8" s="623">
        <v>58.1</v>
      </c>
      <c r="D8" s="623">
        <v>58.8</v>
      </c>
      <c r="E8" s="623">
        <v>60.7</v>
      </c>
      <c r="F8" s="623">
        <v>48.5</v>
      </c>
      <c r="G8" s="623">
        <v>49.4</v>
      </c>
      <c r="H8" s="623">
        <v>50</v>
      </c>
      <c r="I8" s="623">
        <v>50.8</v>
      </c>
      <c r="J8" s="623">
        <v>60</v>
      </c>
      <c r="K8" s="623">
        <v>62.4</v>
      </c>
      <c r="L8" s="623">
        <v>64.099999999999994</v>
      </c>
      <c r="M8" s="623">
        <v>66.7</v>
      </c>
      <c r="N8" s="623">
        <v>48.8</v>
      </c>
      <c r="O8" s="623">
        <v>50.1</v>
      </c>
      <c r="P8" s="623">
        <v>51.4</v>
      </c>
      <c r="Q8" s="623">
        <v>52.7</v>
      </c>
      <c r="R8" s="623">
        <v>58</v>
      </c>
      <c r="S8" s="623">
        <v>59.9</v>
      </c>
      <c r="T8" s="623">
        <v>61</v>
      </c>
      <c r="U8" s="623">
        <v>63.2</v>
      </c>
      <c r="V8" s="623">
        <v>48.6</v>
      </c>
      <c r="W8" s="623">
        <v>49.7</v>
      </c>
      <c r="X8" s="623">
        <v>50.6</v>
      </c>
      <c r="Y8" s="623">
        <v>51.6</v>
      </c>
      <c r="Z8" s="624">
        <v>656</v>
      </c>
      <c r="AA8" s="624">
        <v>465</v>
      </c>
      <c r="AB8" s="624">
        <v>1121</v>
      </c>
    </row>
    <row r="9" spans="1:28">
      <c r="A9" s="621" t="s">
        <v>302</v>
      </c>
      <c r="B9" s="623">
        <v>28</v>
      </c>
      <c r="C9" s="623">
        <v>33</v>
      </c>
      <c r="D9" s="623">
        <v>35.700000000000003</v>
      </c>
      <c r="E9" s="623">
        <v>42.5</v>
      </c>
      <c r="F9" s="623">
        <v>24.6</v>
      </c>
      <c r="G9" s="623">
        <v>28.9</v>
      </c>
      <c r="H9" s="623">
        <v>30.1</v>
      </c>
      <c r="I9" s="623">
        <v>34.200000000000003</v>
      </c>
      <c r="J9" s="623">
        <v>40.1</v>
      </c>
      <c r="K9" s="623">
        <v>45.1</v>
      </c>
      <c r="L9" s="623">
        <v>50</v>
      </c>
      <c r="M9" s="623">
        <v>56</v>
      </c>
      <c r="N9" s="623">
        <v>38.700000000000003</v>
      </c>
      <c r="O9" s="623">
        <v>43</v>
      </c>
      <c r="P9" s="623">
        <v>45.8</v>
      </c>
      <c r="Q9" s="623">
        <v>50</v>
      </c>
      <c r="R9" s="623">
        <v>30.7</v>
      </c>
      <c r="S9" s="623">
        <v>35.700000000000003</v>
      </c>
      <c r="T9" s="623">
        <v>38.9</v>
      </c>
      <c r="U9" s="623">
        <v>45.5</v>
      </c>
      <c r="V9" s="623">
        <v>27.7</v>
      </c>
      <c r="W9" s="623">
        <v>32.1</v>
      </c>
      <c r="X9" s="623">
        <v>33.6</v>
      </c>
      <c r="Y9" s="623">
        <v>37.700000000000003</v>
      </c>
      <c r="Z9" s="624">
        <v>992</v>
      </c>
      <c r="AA9" s="624">
        <v>284</v>
      </c>
      <c r="AB9" s="624">
        <v>1276</v>
      </c>
    </row>
    <row r="10" spans="1:28">
      <c r="A10" s="621" t="s">
        <v>303</v>
      </c>
      <c r="B10" s="623">
        <v>15.5</v>
      </c>
      <c r="C10" s="623">
        <v>18.3</v>
      </c>
      <c r="D10" s="623">
        <v>20.8</v>
      </c>
      <c r="E10" s="623">
        <v>21.9</v>
      </c>
      <c r="F10" s="623">
        <v>12.1</v>
      </c>
      <c r="G10" s="623">
        <v>14.6</v>
      </c>
      <c r="H10" s="623">
        <v>15.3</v>
      </c>
      <c r="I10" s="623">
        <v>15.8</v>
      </c>
      <c r="J10" s="623">
        <v>15</v>
      </c>
      <c r="K10" s="623">
        <v>19.7</v>
      </c>
      <c r="L10" s="623">
        <v>24.3</v>
      </c>
      <c r="M10" s="623">
        <v>28.2</v>
      </c>
      <c r="N10" s="623">
        <v>11.4</v>
      </c>
      <c r="O10" s="623">
        <v>14.8</v>
      </c>
      <c r="P10" s="623">
        <v>16.5</v>
      </c>
      <c r="Q10" s="623">
        <v>18.2</v>
      </c>
      <c r="R10" s="623">
        <v>15.3</v>
      </c>
      <c r="S10" s="623">
        <v>18.899999999999999</v>
      </c>
      <c r="T10" s="623">
        <v>22.5</v>
      </c>
      <c r="U10" s="623">
        <v>24.9</v>
      </c>
      <c r="V10" s="623">
        <v>11.8</v>
      </c>
      <c r="W10" s="623">
        <v>14.7</v>
      </c>
      <c r="X10" s="623">
        <v>15.9</v>
      </c>
      <c r="Y10" s="623">
        <v>16.899999999999999</v>
      </c>
      <c r="Z10" s="624">
        <v>438</v>
      </c>
      <c r="AA10" s="624">
        <v>412</v>
      </c>
      <c r="AB10" s="624">
        <v>850</v>
      </c>
    </row>
    <row r="11" spans="1:28">
      <c r="A11" s="620" t="s">
        <v>351</v>
      </c>
      <c r="B11" s="623">
        <v>6</v>
      </c>
      <c r="C11" s="623">
        <v>6</v>
      </c>
      <c r="D11" s="623">
        <v>6</v>
      </c>
      <c r="E11" s="623">
        <v>9.4</v>
      </c>
      <c r="F11" s="623">
        <v>5.0999999999999996</v>
      </c>
      <c r="G11" s="623">
        <v>5.0999999999999996</v>
      </c>
      <c r="H11" s="623">
        <v>5.0999999999999996</v>
      </c>
      <c r="I11" s="623">
        <v>6.8</v>
      </c>
      <c r="J11" s="623">
        <v>3.8</v>
      </c>
      <c r="K11" s="623">
        <v>3.8</v>
      </c>
      <c r="L11" s="623">
        <v>6.8</v>
      </c>
      <c r="M11" s="623">
        <v>7.5</v>
      </c>
      <c r="N11" s="623">
        <v>3.8</v>
      </c>
      <c r="O11" s="623">
        <v>3.8</v>
      </c>
      <c r="P11" s="623">
        <v>5.3</v>
      </c>
      <c r="Q11" s="623">
        <v>5.3</v>
      </c>
      <c r="R11" s="623">
        <v>4.8</v>
      </c>
      <c r="S11" s="623">
        <v>4.8</v>
      </c>
      <c r="T11" s="623">
        <v>6.4</v>
      </c>
      <c r="U11" s="623">
        <v>8.4</v>
      </c>
      <c r="V11" s="623">
        <v>4.4000000000000004</v>
      </c>
      <c r="W11" s="623">
        <v>4.4000000000000004</v>
      </c>
      <c r="X11" s="623">
        <v>5.2</v>
      </c>
      <c r="Y11" s="623">
        <v>6</v>
      </c>
      <c r="Z11" s="624">
        <v>117</v>
      </c>
      <c r="AA11" s="624">
        <v>133</v>
      </c>
      <c r="AB11" s="624">
        <v>250</v>
      </c>
    </row>
    <row r="12" spans="1:28">
      <c r="A12" s="504" t="s">
        <v>348</v>
      </c>
      <c r="B12" s="623">
        <v>0.4</v>
      </c>
      <c r="C12" s="623">
        <v>0.4</v>
      </c>
      <c r="D12" s="623">
        <v>0.4</v>
      </c>
      <c r="E12" s="623">
        <v>0.5</v>
      </c>
      <c r="F12" s="623">
        <v>0.3</v>
      </c>
      <c r="G12" s="623">
        <v>0.3</v>
      </c>
      <c r="H12" s="623">
        <v>0.3</v>
      </c>
      <c r="I12" s="623">
        <v>0.4</v>
      </c>
      <c r="J12" s="623">
        <v>0.2</v>
      </c>
      <c r="K12" s="623">
        <v>0.3</v>
      </c>
      <c r="L12" s="623">
        <v>0.3</v>
      </c>
      <c r="M12" s="623">
        <v>0.3</v>
      </c>
      <c r="N12" s="623">
        <v>0.1</v>
      </c>
      <c r="O12" s="623">
        <v>0.1</v>
      </c>
      <c r="P12" s="623">
        <v>0.2</v>
      </c>
      <c r="Q12" s="623">
        <v>0.2</v>
      </c>
      <c r="R12" s="623">
        <v>0.3</v>
      </c>
      <c r="S12" s="623">
        <v>0.4</v>
      </c>
      <c r="T12" s="623">
        <v>0.4</v>
      </c>
      <c r="U12" s="623">
        <v>0.5</v>
      </c>
      <c r="V12" s="623">
        <v>0.3</v>
      </c>
      <c r="W12" s="623">
        <v>0.3</v>
      </c>
      <c r="X12" s="623">
        <v>0.3</v>
      </c>
      <c r="Y12" s="623">
        <v>0.3</v>
      </c>
      <c r="Z12" s="624">
        <v>7389</v>
      </c>
      <c r="AA12" s="624">
        <v>2766</v>
      </c>
      <c r="AB12" s="624">
        <v>10155</v>
      </c>
    </row>
    <row r="13" spans="1:28">
      <c r="A13" s="503" t="s">
        <v>349</v>
      </c>
      <c r="B13" s="623">
        <v>53</v>
      </c>
      <c r="C13" s="623">
        <v>56</v>
      </c>
      <c r="D13" s="623">
        <v>58.7</v>
      </c>
      <c r="E13" s="623">
        <v>60.8</v>
      </c>
      <c r="F13" s="623">
        <v>47.7</v>
      </c>
      <c r="G13" s="623">
        <v>50.1</v>
      </c>
      <c r="H13" s="623">
        <v>51.4</v>
      </c>
      <c r="I13" s="623">
        <v>52.5</v>
      </c>
      <c r="J13" s="623">
        <v>64</v>
      </c>
      <c r="K13" s="623">
        <v>67.099999999999994</v>
      </c>
      <c r="L13" s="623">
        <v>70</v>
      </c>
      <c r="M13" s="623">
        <v>71.8</v>
      </c>
      <c r="N13" s="623">
        <v>58.1</v>
      </c>
      <c r="O13" s="623">
        <v>60.1</v>
      </c>
      <c r="P13" s="623">
        <v>61.1</v>
      </c>
      <c r="Q13" s="623">
        <v>61.8</v>
      </c>
      <c r="R13" s="623">
        <v>58.4</v>
      </c>
      <c r="S13" s="623">
        <v>61.4</v>
      </c>
      <c r="T13" s="623">
        <v>64.3</v>
      </c>
      <c r="U13" s="623">
        <v>66.2</v>
      </c>
      <c r="V13" s="623">
        <v>52.8</v>
      </c>
      <c r="W13" s="623">
        <v>55</v>
      </c>
      <c r="X13" s="623">
        <v>56.2</v>
      </c>
      <c r="Y13" s="623">
        <v>57.1</v>
      </c>
      <c r="Z13" s="624">
        <v>282394</v>
      </c>
      <c r="AA13" s="624">
        <v>271075</v>
      </c>
      <c r="AB13" s="624">
        <v>553469</v>
      </c>
    </row>
    <row r="14" spans="1:28">
      <c r="A14" s="622" t="s">
        <v>138</v>
      </c>
      <c r="B14" s="623">
        <v>0.7</v>
      </c>
      <c r="C14" s="623">
        <v>0.8</v>
      </c>
      <c r="D14" s="623">
        <v>0.9</v>
      </c>
      <c r="E14" s="623">
        <v>1</v>
      </c>
      <c r="F14" s="623">
        <v>0.5</v>
      </c>
      <c r="G14" s="623">
        <v>0.6</v>
      </c>
      <c r="H14" s="623">
        <v>0.6</v>
      </c>
      <c r="I14" s="623">
        <v>0.7</v>
      </c>
      <c r="J14" s="623">
        <v>1.8</v>
      </c>
      <c r="K14" s="623">
        <v>2.2999999999999998</v>
      </c>
      <c r="L14" s="623">
        <v>2.4</v>
      </c>
      <c r="M14" s="623">
        <v>3</v>
      </c>
      <c r="N14" s="623">
        <v>1.4</v>
      </c>
      <c r="O14" s="623">
        <v>1.7</v>
      </c>
      <c r="P14" s="623">
        <v>1.7</v>
      </c>
      <c r="Q14" s="623">
        <v>1.9</v>
      </c>
      <c r="R14" s="623">
        <v>1.1000000000000001</v>
      </c>
      <c r="S14" s="623">
        <v>1.3</v>
      </c>
      <c r="T14" s="623">
        <v>1.4</v>
      </c>
      <c r="U14" s="623">
        <v>1.7</v>
      </c>
      <c r="V14" s="623">
        <v>0.8</v>
      </c>
      <c r="W14" s="623">
        <v>1</v>
      </c>
      <c r="X14" s="623">
        <v>1</v>
      </c>
      <c r="Y14" s="623">
        <v>1.1000000000000001</v>
      </c>
      <c r="Z14" s="624">
        <v>5876</v>
      </c>
      <c r="AA14" s="624">
        <v>3122</v>
      </c>
      <c r="AB14" s="624">
        <v>8998</v>
      </c>
    </row>
    <row r="15" spans="1:28">
      <c r="A15" s="503" t="s">
        <v>137</v>
      </c>
      <c r="B15" s="623">
        <v>51.9</v>
      </c>
      <c r="C15" s="623">
        <v>54.9</v>
      </c>
      <c r="D15" s="623">
        <v>57.6</v>
      </c>
      <c r="E15" s="623">
        <v>59.6</v>
      </c>
      <c r="F15" s="623">
        <v>46.7</v>
      </c>
      <c r="G15" s="623">
        <v>49.1</v>
      </c>
      <c r="H15" s="623">
        <v>50.4</v>
      </c>
      <c r="I15" s="623">
        <v>51.4</v>
      </c>
      <c r="J15" s="623">
        <v>63.3</v>
      </c>
      <c r="K15" s="623">
        <v>66.400000000000006</v>
      </c>
      <c r="L15" s="623">
        <v>69.2</v>
      </c>
      <c r="M15" s="623">
        <v>71</v>
      </c>
      <c r="N15" s="623">
        <v>57.5</v>
      </c>
      <c r="O15" s="623">
        <v>59.4</v>
      </c>
      <c r="P15" s="623">
        <v>60.5</v>
      </c>
      <c r="Q15" s="623">
        <v>61.2</v>
      </c>
      <c r="R15" s="623">
        <v>57.5</v>
      </c>
      <c r="S15" s="623">
        <v>60.5</v>
      </c>
      <c r="T15" s="623">
        <v>63.2</v>
      </c>
      <c r="U15" s="623">
        <v>65.2</v>
      </c>
      <c r="V15" s="623">
        <v>51.9</v>
      </c>
      <c r="W15" s="623">
        <v>54.1</v>
      </c>
      <c r="X15" s="623">
        <v>55.3</v>
      </c>
      <c r="Y15" s="623">
        <v>56.2</v>
      </c>
      <c r="Z15" s="624">
        <v>288270</v>
      </c>
      <c r="AA15" s="624">
        <v>274197</v>
      </c>
      <c r="AB15" s="624">
        <v>562467</v>
      </c>
    </row>
    <row r="16" spans="1:28">
      <c r="A16" s="504" t="s">
        <v>87</v>
      </c>
      <c r="B16" s="623">
        <v>2.8</v>
      </c>
      <c r="C16" s="623">
        <v>3.4</v>
      </c>
      <c r="D16" s="623">
        <v>4.5</v>
      </c>
      <c r="E16" s="623">
        <v>4.8</v>
      </c>
      <c r="F16" s="623">
        <v>2.2999999999999998</v>
      </c>
      <c r="G16" s="623">
        <v>2.2999999999999998</v>
      </c>
      <c r="H16" s="623">
        <v>2.8</v>
      </c>
      <c r="I16" s="623">
        <v>3.1</v>
      </c>
      <c r="J16" s="623">
        <v>3.4</v>
      </c>
      <c r="K16" s="623">
        <v>4.2</v>
      </c>
      <c r="L16" s="623">
        <v>5.0999999999999996</v>
      </c>
      <c r="M16" s="623">
        <v>5.0999999999999996</v>
      </c>
      <c r="N16" s="623">
        <v>2.5</v>
      </c>
      <c r="O16" s="623">
        <v>3.4</v>
      </c>
      <c r="P16" s="623">
        <v>4.2</v>
      </c>
      <c r="Q16" s="623">
        <v>4.2</v>
      </c>
      <c r="R16" s="623">
        <v>3</v>
      </c>
      <c r="S16" s="623">
        <v>3.6</v>
      </c>
      <c r="T16" s="623">
        <v>4.7</v>
      </c>
      <c r="U16" s="623">
        <v>4.9000000000000004</v>
      </c>
      <c r="V16" s="623">
        <v>2.2999999999999998</v>
      </c>
      <c r="W16" s="623">
        <v>2.6</v>
      </c>
      <c r="X16" s="623">
        <v>3.2</v>
      </c>
      <c r="Y16" s="623">
        <v>3.4</v>
      </c>
      <c r="Z16" s="624">
        <v>352</v>
      </c>
      <c r="AA16" s="624">
        <v>118</v>
      </c>
      <c r="AB16" s="624">
        <v>470</v>
      </c>
    </row>
    <row r="17" spans="1:28">
      <c r="A17" s="504" t="s">
        <v>58</v>
      </c>
      <c r="B17" s="623">
        <v>37.299999999999997</v>
      </c>
      <c r="C17" s="623">
        <v>53.8</v>
      </c>
      <c r="D17" s="623">
        <v>53.9</v>
      </c>
      <c r="E17" s="623">
        <v>58.3</v>
      </c>
      <c r="F17" s="623">
        <v>20.8</v>
      </c>
      <c r="G17" s="623">
        <v>21.8</v>
      </c>
      <c r="H17" s="623">
        <v>21.8</v>
      </c>
      <c r="I17" s="623">
        <v>22.4</v>
      </c>
      <c r="J17" s="623">
        <v>54.4</v>
      </c>
      <c r="K17" s="623">
        <v>66.599999999999994</v>
      </c>
      <c r="L17" s="623">
        <v>66.599999999999994</v>
      </c>
      <c r="M17" s="623">
        <v>70.2</v>
      </c>
      <c r="N17" s="623">
        <v>31.4</v>
      </c>
      <c r="O17" s="623">
        <v>32.4</v>
      </c>
      <c r="P17" s="623">
        <v>32.4</v>
      </c>
      <c r="Q17" s="623">
        <v>33.200000000000003</v>
      </c>
      <c r="R17" s="623">
        <v>45.8</v>
      </c>
      <c r="S17" s="623">
        <v>60.2</v>
      </c>
      <c r="T17" s="623">
        <v>60.2</v>
      </c>
      <c r="U17" s="623">
        <v>64.2</v>
      </c>
      <c r="V17" s="623">
        <v>26.1</v>
      </c>
      <c r="W17" s="623">
        <v>27</v>
      </c>
      <c r="X17" s="623">
        <v>27.1</v>
      </c>
      <c r="Y17" s="623">
        <v>27.7</v>
      </c>
      <c r="Z17" s="624">
        <v>23332</v>
      </c>
      <c r="AA17" s="624">
        <v>23029</v>
      </c>
      <c r="AB17" s="624">
        <v>46361</v>
      </c>
    </row>
    <row r="18" spans="1:28">
      <c r="A18" s="504" t="s">
        <v>59</v>
      </c>
      <c r="B18" s="623">
        <v>4</v>
      </c>
      <c r="C18" s="623">
        <v>5.4</v>
      </c>
      <c r="D18" s="623">
        <v>5.4</v>
      </c>
      <c r="E18" s="623">
        <v>5.6</v>
      </c>
      <c r="F18" s="623">
        <v>2</v>
      </c>
      <c r="G18" s="623">
        <v>2.1</v>
      </c>
      <c r="H18" s="623">
        <v>2.1</v>
      </c>
      <c r="I18" s="623">
        <v>2.2999999999999998</v>
      </c>
      <c r="J18" s="623">
        <v>2.6</v>
      </c>
      <c r="K18" s="623">
        <v>2.9</v>
      </c>
      <c r="L18" s="623">
        <v>2.9</v>
      </c>
      <c r="M18" s="623">
        <v>3.3</v>
      </c>
      <c r="N18" s="623">
        <v>1.7</v>
      </c>
      <c r="O18" s="623">
        <v>1.7</v>
      </c>
      <c r="P18" s="623">
        <v>1.7</v>
      </c>
      <c r="Q18" s="623">
        <v>1.9</v>
      </c>
      <c r="R18" s="623">
        <v>3.7</v>
      </c>
      <c r="S18" s="623">
        <v>4.8</v>
      </c>
      <c r="T18" s="623">
        <v>4.8</v>
      </c>
      <c r="U18" s="623">
        <v>5</v>
      </c>
      <c r="V18" s="623">
        <v>1.9</v>
      </c>
      <c r="W18" s="623">
        <v>2</v>
      </c>
      <c r="X18" s="623">
        <v>2</v>
      </c>
      <c r="Y18" s="623">
        <v>2.2000000000000002</v>
      </c>
      <c r="Z18" s="624">
        <v>1362</v>
      </c>
      <c r="AA18" s="624">
        <v>421</v>
      </c>
      <c r="AB18" s="624">
        <v>1783</v>
      </c>
    </row>
    <row r="19" spans="1:28">
      <c r="A19" s="503" t="s">
        <v>352</v>
      </c>
      <c r="B19" s="623">
        <v>35</v>
      </c>
      <c r="C19" s="623">
        <v>50.5</v>
      </c>
      <c r="D19" s="623">
        <v>50.5</v>
      </c>
      <c r="E19" s="623">
        <v>54.6</v>
      </c>
      <c r="F19" s="623">
        <v>19.5</v>
      </c>
      <c r="G19" s="623">
        <v>20.399999999999999</v>
      </c>
      <c r="H19" s="623">
        <v>20.5</v>
      </c>
      <c r="I19" s="623">
        <v>21</v>
      </c>
      <c r="J19" s="623">
        <v>53.2</v>
      </c>
      <c r="K19" s="623">
        <v>65.2</v>
      </c>
      <c r="L19" s="623">
        <v>65.2</v>
      </c>
      <c r="M19" s="623">
        <v>68.7</v>
      </c>
      <c r="N19" s="623">
        <v>30.8</v>
      </c>
      <c r="O19" s="623">
        <v>31.7</v>
      </c>
      <c r="P19" s="623">
        <v>31.7</v>
      </c>
      <c r="Q19" s="623">
        <v>32.5</v>
      </c>
      <c r="R19" s="623">
        <v>43.9</v>
      </c>
      <c r="S19" s="623">
        <v>57.6</v>
      </c>
      <c r="T19" s="623">
        <v>57.6</v>
      </c>
      <c r="U19" s="623">
        <v>61.4</v>
      </c>
      <c r="V19" s="623">
        <v>25</v>
      </c>
      <c r="W19" s="623">
        <v>25.9</v>
      </c>
      <c r="X19" s="623">
        <v>25.9</v>
      </c>
      <c r="Y19" s="623">
        <v>26.6</v>
      </c>
      <c r="Z19" s="624">
        <v>25046</v>
      </c>
      <c r="AA19" s="624">
        <v>23568</v>
      </c>
      <c r="AB19" s="624">
        <v>48614</v>
      </c>
    </row>
    <row r="20" spans="1:28">
      <c r="A20" s="503" t="s">
        <v>79</v>
      </c>
      <c r="B20" s="623">
        <v>1</v>
      </c>
      <c r="C20" s="623">
        <v>1.3</v>
      </c>
      <c r="D20" s="623">
        <v>1.3</v>
      </c>
      <c r="E20" s="623">
        <v>1.5</v>
      </c>
      <c r="F20" s="623">
        <v>0.6</v>
      </c>
      <c r="G20" s="623">
        <v>0.7</v>
      </c>
      <c r="H20" s="623">
        <v>0.7</v>
      </c>
      <c r="I20" s="623">
        <v>0.8</v>
      </c>
      <c r="J20" s="623">
        <v>0.6</v>
      </c>
      <c r="K20" s="623">
        <v>0.7</v>
      </c>
      <c r="L20" s="623">
        <v>0.8</v>
      </c>
      <c r="M20" s="623">
        <v>0.9</v>
      </c>
      <c r="N20" s="623">
        <v>0.4</v>
      </c>
      <c r="O20" s="623">
        <v>0.5</v>
      </c>
      <c r="P20" s="623">
        <v>0.5</v>
      </c>
      <c r="Q20" s="623">
        <v>0.6</v>
      </c>
      <c r="R20" s="623">
        <v>0.9</v>
      </c>
      <c r="S20" s="623">
        <v>1.1000000000000001</v>
      </c>
      <c r="T20" s="623">
        <v>1.2</v>
      </c>
      <c r="U20" s="623">
        <v>1.3</v>
      </c>
      <c r="V20" s="623">
        <v>0.6</v>
      </c>
      <c r="W20" s="623">
        <v>0.6</v>
      </c>
      <c r="X20" s="623">
        <v>0.7</v>
      </c>
      <c r="Y20" s="623">
        <v>0.7</v>
      </c>
      <c r="Z20" s="624">
        <v>9103</v>
      </c>
      <c r="AA20" s="624">
        <v>3305</v>
      </c>
      <c r="AB20" s="624">
        <v>12408</v>
      </c>
    </row>
    <row r="21" spans="1:28">
      <c r="A21" s="503" t="s">
        <v>60</v>
      </c>
      <c r="B21" s="623">
        <v>50.6</v>
      </c>
      <c r="C21" s="623">
        <v>54.5</v>
      </c>
      <c r="D21" s="623">
        <v>57</v>
      </c>
      <c r="E21" s="623">
        <v>59.2</v>
      </c>
      <c r="F21" s="623">
        <v>44.5</v>
      </c>
      <c r="G21" s="623">
        <v>46.8</v>
      </c>
      <c r="H21" s="623">
        <v>48</v>
      </c>
      <c r="I21" s="623">
        <v>49</v>
      </c>
      <c r="J21" s="623">
        <v>62.5</v>
      </c>
      <c r="K21" s="623">
        <v>66.3</v>
      </c>
      <c r="L21" s="623">
        <v>68.900000000000006</v>
      </c>
      <c r="M21" s="623">
        <v>70.900000000000006</v>
      </c>
      <c r="N21" s="623">
        <v>55.4</v>
      </c>
      <c r="O21" s="623">
        <v>57.2</v>
      </c>
      <c r="P21" s="623">
        <v>58.2</v>
      </c>
      <c r="Q21" s="623">
        <v>58.9</v>
      </c>
      <c r="R21" s="623">
        <v>56.4</v>
      </c>
      <c r="S21" s="623">
        <v>60.3</v>
      </c>
      <c r="T21" s="623">
        <v>62.8</v>
      </c>
      <c r="U21" s="623">
        <v>64.900000000000006</v>
      </c>
      <c r="V21" s="623">
        <v>49.8</v>
      </c>
      <c r="W21" s="623">
        <v>51.9</v>
      </c>
      <c r="X21" s="623">
        <v>53</v>
      </c>
      <c r="Y21" s="623">
        <v>53.8</v>
      </c>
      <c r="Z21" s="624">
        <v>313316</v>
      </c>
      <c r="AA21" s="624">
        <v>297765</v>
      </c>
      <c r="AB21" s="624">
        <v>611081</v>
      </c>
    </row>
    <row r="22" spans="1:28">
      <c r="A22" s="499" t="s">
        <v>668</v>
      </c>
      <c r="B22" s="623">
        <v>53.2</v>
      </c>
      <c r="C22" s="623">
        <v>56.1</v>
      </c>
      <c r="D22" s="623">
        <v>59</v>
      </c>
      <c r="E22" s="623">
        <v>61.1</v>
      </c>
      <c r="F22" s="623">
        <v>47.5</v>
      </c>
      <c r="G22" s="623">
        <v>49.8</v>
      </c>
      <c r="H22" s="623">
        <v>51.2</v>
      </c>
      <c r="I22" s="623">
        <v>52.3</v>
      </c>
      <c r="J22" s="623">
        <v>63.6</v>
      </c>
      <c r="K22" s="623">
        <v>66.8</v>
      </c>
      <c r="L22" s="623">
        <v>69.7</v>
      </c>
      <c r="M22" s="623">
        <v>71.599999999999994</v>
      </c>
      <c r="N22" s="623">
        <v>57.5</v>
      </c>
      <c r="O22" s="623">
        <v>59.5</v>
      </c>
      <c r="P22" s="623">
        <v>60.6</v>
      </c>
      <c r="Q22" s="623">
        <v>61.3</v>
      </c>
      <c r="R22" s="623">
        <v>58.3</v>
      </c>
      <c r="S22" s="623">
        <v>61.3</v>
      </c>
      <c r="T22" s="623">
        <v>64.3</v>
      </c>
      <c r="U22" s="623">
        <v>66.3</v>
      </c>
      <c r="V22" s="623">
        <v>52.5</v>
      </c>
      <c r="W22" s="623">
        <v>54.5</v>
      </c>
      <c r="X22" s="623">
        <v>55.8</v>
      </c>
      <c r="Y22" s="623">
        <v>56.7</v>
      </c>
      <c r="Z22" s="624">
        <v>254110</v>
      </c>
      <c r="AA22" s="624">
        <v>247132</v>
      </c>
      <c r="AB22" s="624">
        <v>501242</v>
      </c>
    </row>
    <row r="23" spans="1:28">
      <c r="A23" s="491" t="s">
        <v>667</v>
      </c>
      <c r="B23" s="623">
        <v>92.6</v>
      </c>
      <c r="C23" s="623">
        <v>98.7</v>
      </c>
      <c r="D23" s="623">
        <v>98.7</v>
      </c>
      <c r="E23" s="623">
        <v>98.9</v>
      </c>
      <c r="F23" s="623">
        <v>90.9</v>
      </c>
      <c r="G23" s="623">
        <v>96.7</v>
      </c>
      <c r="H23" s="623">
        <v>96.7</v>
      </c>
      <c r="I23" s="623">
        <v>96.8</v>
      </c>
      <c r="J23" s="623">
        <v>97.1</v>
      </c>
      <c r="K23" s="623">
        <v>99.3</v>
      </c>
      <c r="L23" s="623">
        <v>99.3</v>
      </c>
      <c r="M23" s="623">
        <v>99.4</v>
      </c>
      <c r="N23" s="623">
        <v>94.3</v>
      </c>
      <c r="O23" s="623">
        <v>96.4</v>
      </c>
      <c r="P23" s="623">
        <v>96.4</v>
      </c>
      <c r="Q23" s="623">
        <v>96.5</v>
      </c>
      <c r="R23" s="623">
        <v>94.8</v>
      </c>
      <c r="S23" s="623">
        <v>99</v>
      </c>
      <c r="T23" s="623">
        <v>99</v>
      </c>
      <c r="U23" s="623">
        <v>99.1</v>
      </c>
      <c r="V23" s="623">
        <v>92.5</v>
      </c>
      <c r="W23" s="623">
        <v>96.6</v>
      </c>
      <c r="X23" s="623">
        <v>96.6</v>
      </c>
      <c r="Y23" s="623">
        <v>96.7</v>
      </c>
      <c r="Z23" s="624">
        <v>11346</v>
      </c>
      <c r="AA23" s="624">
        <v>11147</v>
      </c>
      <c r="AB23" s="624">
        <v>22493</v>
      </c>
    </row>
    <row r="24" spans="1:28">
      <c r="A24" s="491" t="s">
        <v>666</v>
      </c>
      <c r="B24" s="623">
        <v>42.2</v>
      </c>
      <c r="C24" s="623">
        <v>47.1</v>
      </c>
      <c r="D24" s="623">
        <v>51.1</v>
      </c>
      <c r="E24" s="623">
        <v>54.1</v>
      </c>
      <c r="F24" s="623">
        <v>37.200000000000003</v>
      </c>
      <c r="G24" s="623">
        <v>41.1</v>
      </c>
      <c r="H24" s="623">
        <v>43.2</v>
      </c>
      <c r="I24" s="623">
        <v>44.8</v>
      </c>
      <c r="J24" s="623">
        <v>55.2</v>
      </c>
      <c r="K24" s="623">
        <v>60</v>
      </c>
      <c r="L24" s="623">
        <v>63.8</v>
      </c>
      <c r="M24" s="623">
        <v>66.099999999999994</v>
      </c>
      <c r="N24" s="623">
        <v>48.9</v>
      </c>
      <c r="O24" s="623">
        <v>52</v>
      </c>
      <c r="P24" s="623">
        <v>53.4</v>
      </c>
      <c r="Q24" s="623">
        <v>54.3</v>
      </c>
      <c r="R24" s="623">
        <v>48.9</v>
      </c>
      <c r="S24" s="623">
        <v>53.7</v>
      </c>
      <c r="T24" s="623">
        <v>57.6</v>
      </c>
      <c r="U24" s="623">
        <v>60.3</v>
      </c>
      <c r="V24" s="623">
        <v>43.2</v>
      </c>
      <c r="W24" s="623">
        <v>46.7</v>
      </c>
      <c r="X24" s="623">
        <v>48.5</v>
      </c>
      <c r="Y24" s="623">
        <v>49.7</v>
      </c>
      <c r="Z24" s="624">
        <v>9432</v>
      </c>
      <c r="AA24" s="624">
        <v>9897</v>
      </c>
      <c r="AB24" s="624">
        <v>19329</v>
      </c>
    </row>
    <row r="25" spans="1:28">
      <c r="A25" s="491" t="s">
        <v>665</v>
      </c>
      <c r="B25" s="623">
        <v>54.4</v>
      </c>
      <c r="C25" s="623">
        <v>57.5</v>
      </c>
      <c r="D25" s="623">
        <v>60.3</v>
      </c>
      <c r="E25" s="623">
        <v>62.4</v>
      </c>
      <c r="F25" s="623">
        <v>48.9</v>
      </c>
      <c r="G25" s="623">
        <v>51.4</v>
      </c>
      <c r="H25" s="623">
        <v>52.8</v>
      </c>
      <c r="I25" s="623">
        <v>53.9</v>
      </c>
      <c r="J25" s="623">
        <v>64.7</v>
      </c>
      <c r="K25" s="623">
        <v>67.8</v>
      </c>
      <c r="L25" s="623">
        <v>70.7</v>
      </c>
      <c r="M25" s="623">
        <v>72.599999999999994</v>
      </c>
      <c r="N25" s="623">
        <v>58.7</v>
      </c>
      <c r="O25" s="623">
        <v>60.7</v>
      </c>
      <c r="P25" s="623">
        <v>61.8</v>
      </c>
      <c r="Q25" s="623">
        <v>62.5</v>
      </c>
      <c r="R25" s="623">
        <v>59.5</v>
      </c>
      <c r="S25" s="623">
        <v>62.6</v>
      </c>
      <c r="T25" s="623">
        <v>65.400000000000006</v>
      </c>
      <c r="U25" s="623">
        <v>67.400000000000006</v>
      </c>
      <c r="V25" s="623">
        <v>53.8</v>
      </c>
      <c r="W25" s="623">
        <v>56</v>
      </c>
      <c r="X25" s="623">
        <v>57.2</v>
      </c>
      <c r="Y25" s="623">
        <v>58.1</v>
      </c>
      <c r="Z25" s="624">
        <v>275005</v>
      </c>
      <c r="AA25" s="624">
        <v>268309</v>
      </c>
      <c r="AB25" s="624">
        <v>543314</v>
      </c>
    </row>
    <row r="28" spans="1:28">
      <c r="F28" s="135" t="s">
        <v>88</v>
      </c>
    </row>
    <row r="39" spans="24:24">
      <c r="X39" s="135" t="s">
        <v>88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tabColor rgb="FF7030A0"/>
    <pageSetUpPr fitToPage="1"/>
  </sheetPr>
  <dimension ref="A1:P53"/>
  <sheetViews>
    <sheetView showGridLines="0" zoomScaleNormal="100" workbookViewId="0">
      <selection activeCell="K3" sqref="K3"/>
    </sheetView>
  </sheetViews>
  <sheetFormatPr baseColWidth="10" defaultColWidth="9.1640625" defaultRowHeight="11"/>
  <cols>
    <col min="1" max="1" width="42.33203125" style="3" customWidth="1"/>
    <col min="2" max="2" width="9.5" style="9" customWidth="1"/>
    <col min="3" max="3" width="12.1640625" style="3" customWidth="1"/>
    <col min="4" max="4" width="12.6640625" style="3" customWidth="1"/>
    <col min="5" max="5" width="12.33203125" style="3" customWidth="1"/>
    <col min="6" max="6" width="11.6640625" style="3" customWidth="1"/>
    <col min="7" max="7" width="1.6640625" style="3" customWidth="1"/>
    <col min="8" max="8" width="12.33203125" style="3" customWidth="1"/>
    <col min="9" max="9" width="13.1640625" style="3" customWidth="1"/>
    <col min="10" max="10" width="12.5" style="3" customWidth="1"/>
    <col min="11" max="11" width="11.33203125" style="3" customWidth="1"/>
    <col min="12" max="12" width="2.6640625" style="3" customWidth="1"/>
    <col min="13" max="14" width="9.1640625" style="3"/>
    <col min="15" max="16" width="9.1640625" style="3" hidden="1" customWidth="1"/>
    <col min="17" max="16384" width="9.1640625" style="3"/>
  </cols>
  <sheetData>
    <row r="1" spans="1:16" s="425" customFormat="1" ht="12">
      <c r="A1" s="755" t="s">
        <v>295</v>
      </c>
      <c r="B1" s="449"/>
      <c r="C1" s="449"/>
      <c r="D1" s="449"/>
      <c r="E1" s="449"/>
      <c r="F1" s="449"/>
      <c r="G1" s="449"/>
      <c r="H1" s="449"/>
      <c r="I1" s="449"/>
      <c r="J1" s="449"/>
      <c r="K1" s="449"/>
      <c r="L1" s="449"/>
      <c r="O1" s="439"/>
    </row>
    <row r="2" spans="1:16" s="5" customFormat="1" ht="13">
      <c r="A2" s="1047" t="s">
        <v>535</v>
      </c>
      <c r="B2" s="1047"/>
      <c r="C2" s="321"/>
      <c r="D2" s="321"/>
      <c r="E2" s="321"/>
      <c r="F2" s="321"/>
      <c r="G2" s="321"/>
      <c r="H2" s="321"/>
      <c r="I2" s="321"/>
      <c r="J2" s="1044" t="s">
        <v>178</v>
      </c>
      <c r="K2" s="1045"/>
      <c r="L2" s="1046"/>
      <c r="O2" s="435">
        <f>IF(K3="Boys",0,IF(K3="Girls",8,16))</f>
        <v>16</v>
      </c>
      <c r="P2" s="234" t="s">
        <v>23</v>
      </c>
    </row>
    <row r="3" spans="1:16" s="5" customFormat="1" ht="12.75" customHeight="1">
      <c r="A3" s="2" t="s">
        <v>0</v>
      </c>
      <c r="B3" s="143"/>
      <c r="C3" s="619"/>
      <c r="D3" s="81"/>
      <c r="E3" s="81"/>
      <c r="F3" s="81"/>
      <c r="G3" s="81"/>
      <c r="H3" s="81"/>
      <c r="I3" s="81"/>
      <c r="J3" s="459" t="s">
        <v>157</v>
      </c>
      <c r="K3" s="458" t="s">
        <v>89</v>
      </c>
      <c r="L3" s="488"/>
      <c r="O3" s="170" t="s">
        <v>284</v>
      </c>
      <c r="P3" s="235" t="s">
        <v>24</v>
      </c>
    </row>
    <row r="4" spans="1:16" s="5" customFormat="1" ht="12.75" customHeight="1">
      <c r="A4" s="2"/>
      <c r="B4" s="143"/>
      <c r="C4" s="81"/>
      <c r="D4" s="81"/>
      <c r="E4" s="81"/>
      <c r="F4" s="81"/>
      <c r="G4" s="81"/>
      <c r="H4" s="81"/>
      <c r="I4" s="81"/>
      <c r="J4" s="384"/>
      <c r="K4" s="385"/>
      <c r="P4" s="234" t="s">
        <v>89</v>
      </c>
    </row>
    <row r="5" spans="1:16" s="5" customFormat="1" ht="38.25" customHeight="1">
      <c r="A5" s="1040" t="str">
        <f>IF(K3="All", "All pupils",K3)</f>
        <v>All pupils</v>
      </c>
      <c r="B5" s="1048" t="s">
        <v>315</v>
      </c>
      <c r="C5" s="1050" t="s">
        <v>254</v>
      </c>
      <c r="D5" s="1050"/>
      <c r="E5" s="1050"/>
      <c r="F5" s="1050"/>
      <c r="G5" s="158"/>
      <c r="H5" s="1050" t="s">
        <v>271</v>
      </c>
      <c r="I5" s="1050"/>
      <c r="J5" s="1050"/>
      <c r="K5" s="1050"/>
    </row>
    <row r="6" spans="1:16" s="5" customFormat="1" ht="47.25" customHeight="1">
      <c r="A6" s="1041"/>
      <c r="B6" s="1049"/>
      <c r="C6" s="215" t="s">
        <v>441</v>
      </c>
      <c r="D6" s="377" t="s">
        <v>333</v>
      </c>
      <c r="E6" s="377" t="s">
        <v>334</v>
      </c>
      <c r="F6" s="215" t="s">
        <v>335</v>
      </c>
      <c r="G6" s="215"/>
      <c r="H6" s="215" t="s">
        <v>441</v>
      </c>
      <c r="I6" s="473" t="s">
        <v>333</v>
      </c>
      <c r="J6" s="473" t="s">
        <v>334</v>
      </c>
      <c r="K6" s="414" t="s">
        <v>335</v>
      </c>
      <c r="M6" s="82"/>
    </row>
    <row r="7" spans="1:16" s="5" customFormat="1" ht="11.25" customHeight="1">
      <c r="A7" s="37"/>
      <c r="B7" s="111"/>
    </row>
    <row r="8" spans="1:16" s="5" customFormat="1" ht="12" customHeight="1">
      <c r="A8" s="214" t="s">
        <v>336</v>
      </c>
      <c r="B8" s="419">
        <f>IF($K$3="Boys",Denominators!C40,IF($K$3="Girls",Denominators!D40,IF($K$3="All",Denominators!E40)))</f>
        <v>543314</v>
      </c>
      <c r="C8" s="216">
        <f ca="1">VLOOKUP($A8,INDIRECT($O$3),$O$2+'5ab lookup'!B$2,0)</f>
        <v>59.5</v>
      </c>
      <c r="D8" s="216">
        <f ca="1">VLOOKUP($A8,INDIRECT($O$3),$O$2+'5ab lookup'!C$2,0)</f>
        <v>62.6</v>
      </c>
      <c r="E8" s="216">
        <f ca="1">VLOOKUP($A8,INDIRECT($O$3),$O$2+'5ab lookup'!D$2,0)</f>
        <v>65.400000000000006</v>
      </c>
      <c r="F8" s="216">
        <f ca="1">VLOOKUP($A8,INDIRECT($O$3),$O$2+'5ab lookup'!E$2,0)</f>
        <v>67.400000000000006</v>
      </c>
      <c r="G8" s="3"/>
      <c r="H8" s="216">
        <f ca="1">VLOOKUP($A8,INDIRECT($O$3),$O$2+'5ab lookup'!F$2,0)</f>
        <v>53.8</v>
      </c>
      <c r="I8" s="216">
        <f ca="1">VLOOKUP($A8,INDIRECT($O$3),$O$2+'5ab lookup'!G$2,0)</f>
        <v>56</v>
      </c>
      <c r="J8" s="216">
        <f ca="1">VLOOKUP($A8,INDIRECT($O$3),$O$2+'5ab lookup'!H$2,0)</f>
        <v>57.2</v>
      </c>
      <c r="K8" s="216">
        <f ca="1">VLOOKUP($A8,INDIRECT($O$3),$O$2+'5ab lookup'!I$2,0)</f>
        <v>58.1</v>
      </c>
      <c r="L8" s="3"/>
    </row>
    <row r="9" spans="1:16" ht="12" customHeight="1">
      <c r="A9" s="430"/>
      <c r="B9" s="419"/>
      <c r="C9" s="216"/>
      <c r="D9" s="216"/>
      <c r="E9" s="216"/>
      <c r="F9" s="216"/>
      <c r="H9" s="216"/>
      <c r="I9" s="216"/>
      <c r="J9" s="216"/>
      <c r="K9" s="216"/>
      <c r="N9" s="81" t="s">
        <v>326</v>
      </c>
    </row>
    <row r="10" spans="1:16" ht="12" customHeight="1">
      <c r="A10" s="201" t="s">
        <v>337</v>
      </c>
      <c r="B10" s="419">
        <f>IF($K$3="Boys",Denominators!C42,IF($K$3="Girls",Denominators!D42,IF($K$3="All",Denominators!E42)))</f>
        <v>216106</v>
      </c>
      <c r="C10" s="216">
        <f ca="1">VLOOKUP($A10,INDIRECT($O$3),$O$2+'5ab lookup'!B$2,0)</f>
        <v>58.5</v>
      </c>
      <c r="D10" s="216">
        <f ca="1">VLOOKUP($A10,INDIRECT($O$3),$O$2+'5ab lookup'!C$2,0)</f>
        <v>61.3</v>
      </c>
      <c r="E10" s="216">
        <f ca="1">VLOOKUP($A10,INDIRECT($O$3),$O$2+'5ab lookup'!D$2,0)</f>
        <v>64.099999999999994</v>
      </c>
      <c r="F10" s="216">
        <f ca="1">VLOOKUP($A10,INDIRECT($O$3),$O$2+'5ab lookup'!E$2,0)</f>
        <v>65.900000000000006</v>
      </c>
      <c r="H10" s="216">
        <f ca="1">VLOOKUP($A10,INDIRECT($O$3),$O$2+'5ab lookup'!F$2,0)</f>
        <v>52.3</v>
      </c>
      <c r="I10" s="216">
        <f ca="1">VLOOKUP($A10,INDIRECT($O$3),$O$2+'5ab lookup'!G$2,0)</f>
        <v>54.2</v>
      </c>
      <c r="J10" s="216">
        <f ca="1">VLOOKUP($A10,INDIRECT($O$3),$O$2+'5ab lookup'!H$2,0)</f>
        <v>55.3</v>
      </c>
      <c r="K10" s="216">
        <f ca="1">VLOOKUP($A10,INDIRECT($O$3),$O$2+'5ab lookup'!I$2,0)</f>
        <v>56</v>
      </c>
    </row>
    <row r="11" spans="1:16" ht="11.25" customHeight="1">
      <c r="A11" s="125"/>
      <c r="B11" s="419"/>
    </row>
    <row r="12" spans="1:16" ht="11.25" customHeight="1">
      <c r="A12" s="125" t="s">
        <v>338</v>
      </c>
      <c r="B12" s="419">
        <f>IF($K$3="Boys",Denominators!C44,IF($K$3="Girls",Denominators!D44,IF($K$3="All",Denominators!E44)))</f>
        <v>326412</v>
      </c>
      <c r="C12" s="216">
        <f ca="1">VLOOKUP($A12,INDIRECT($O$3),$O$2+'5ab lookup'!B$2,0)</f>
        <v>60.1</v>
      </c>
      <c r="D12" s="216">
        <f ca="1">VLOOKUP($A12,INDIRECT($O$3),$O$2+'5ab lookup'!C$2,0)</f>
        <v>63.5</v>
      </c>
      <c r="E12" s="216">
        <f ca="1">VLOOKUP($A12,INDIRECT($O$3),$O$2+'5ab lookup'!D$2,0)</f>
        <v>66.3</v>
      </c>
      <c r="F12" s="216">
        <f ca="1">VLOOKUP($A12,INDIRECT($O$3),$O$2+'5ab lookup'!E$2,0)</f>
        <v>68.5</v>
      </c>
      <c r="H12" s="216">
        <f ca="1">VLOOKUP($A12,INDIRECT($O$3),$O$2+'5ab lookup'!F$2,0)</f>
        <v>54.8</v>
      </c>
      <c r="I12" s="216">
        <f ca="1">VLOOKUP($A12,INDIRECT($O$3),$O$2+'5ab lookup'!G$2,0)</f>
        <v>57.2</v>
      </c>
      <c r="J12" s="216">
        <f ca="1">VLOOKUP($A12,INDIRECT($O$3),$O$2+'5ab lookup'!H$2,0)</f>
        <v>58.5</v>
      </c>
      <c r="K12" s="216">
        <f ca="1">VLOOKUP($A12,INDIRECT($O$3),$O$2+'5ab lookup'!I$2,0)</f>
        <v>59.5</v>
      </c>
    </row>
    <row r="13" spans="1:16" ht="11.25" customHeight="1">
      <c r="A13" s="99" t="s">
        <v>339</v>
      </c>
      <c r="B13" s="419">
        <f>IF($K$3="Boys",Denominators!C45,IF($K$3="Girls",Denominators!D45,IF($K$3="All",Denominators!E45)))</f>
        <v>79446</v>
      </c>
      <c r="C13" s="216">
        <f ca="1">VLOOKUP($A13,INDIRECT($O$3),$O$2+'5ab lookup'!B$2,0)</f>
        <v>42.1</v>
      </c>
      <c r="D13" s="216">
        <f ca="1">VLOOKUP($A13,INDIRECT($O$3),$O$2+'5ab lookup'!C$2,0)</f>
        <v>46.8</v>
      </c>
      <c r="E13" s="216">
        <f ca="1">VLOOKUP($A13,INDIRECT($O$3),$O$2+'5ab lookup'!D$2,0)</f>
        <v>51.1</v>
      </c>
      <c r="F13" s="216">
        <f ca="1">VLOOKUP($A13,INDIRECT($O$3),$O$2+'5ab lookup'!E$2,0)</f>
        <v>54.4</v>
      </c>
      <c r="H13" s="216">
        <f ca="1">VLOOKUP($A13,INDIRECT($O$3),$O$2+'5ab lookup'!F$2,0)</f>
        <v>38.299999999999997</v>
      </c>
      <c r="I13" s="216">
        <f ca="1">VLOOKUP($A13,INDIRECT($O$3),$O$2+'5ab lookup'!G$2,0)</f>
        <v>41.8</v>
      </c>
      <c r="J13" s="216">
        <f ca="1">VLOOKUP($A13,INDIRECT($O$3),$O$2+'5ab lookup'!H$2,0)</f>
        <v>44.1</v>
      </c>
      <c r="K13" s="216">
        <f ca="1">VLOOKUP($A13,INDIRECT($O$3),$O$2+'5ab lookup'!I$2,0)</f>
        <v>45.8</v>
      </c>
    </row>
    <row r="14" spans="1:16" ht="11.25" customHeight="1">
      <c r="A14" s="99" t="s">
        <v>340</v>
      </c>
      <c r="B14" s="419">
        <f>IF($K$3="Boys",Denominators!C46,IF($K$3="Girls",Denominators!D46,IF($K$3="All",Denominators!E46)))</f>
        <v>243719</v>
      </c>
      <c r="C14" s="216">
        <f ca="1">VLOOKUP($A14,INDIRECT($O$3),$O$2+'5ab lookup'!B$2,0)</f>
        <v>66.3</v>
      </c>
      <c r="D14" s="216">
        <f ca="1">VLOOKUP($A14,INDIRECT($O$3),$O$2+'5ab lookup'!C$2,0)</f>
        <v>69.2</v>
      </c>
      <c r="E14" s="216">
        <f ca="1">VLOOKUP($A14,INDIRECT($O$3),$O$2+'5ab lookup'!D$2,0)</f>
        <v>71.599999999999994</v>
      </c>
      <c r="F14" s="216">
        <f ca="1">VLOOKUP($A14,INDIRECT($O$3),$O$2+'5ab lookup'!E$2,0)</f>
        <v>73.3</v>
      </c>
      <c r="H14" s="216">
        <f ca="1">VLOOKUP($A14,INDIRECT($O$3),$O$2+'5ab lookup'!F$2,0)</f>
        <v>60.4</v>
      </c>
      <c r="I14" s="216">
        <f ca="1">VLOOKUP($A14,INDIRECT($O$3),$O$2+'5ab lookup'!G$2,0)</f>
        <v>62.5</v>
      </c>
      <c r="J14" s="216">
        <f ca="1">VLOOKUP($A14,INDIRECT($O$3),$O$2+'5ab lookup'!H$2,0)</f>
        <v>63.5</v>
      </c>
      <c r="K14" s="216">
        <f ca="1">VLOOKUP($A14,INDIRECT($O$3),$O$2+'5ab lookup'!I$2,0)</f>
        <v>64.3</v>
      </c>
    </row>
    <row r="15" spans="1:16" ht="11.25" customHeight="1">
      <c r="A15" s="202" t="s">
        <v>341</v>
      </c>
      <c r="B15" s="419">
        <f>IF($K$3="Boys",Denominators!C47,IF($K$3="Girls",Denominators!D47,IF($K$3="All",Denominators!E47)))</f>
        <v>1121</v>
      </c>
      <c r="C15" s="216">
        <f ca="1">VLOOKUP($A15,INDIRECT($O$3),$O$2+'5ab lookup'!B$2,0)</f>
        <v>58</v>
      </c>
      <c r="D15" s="216">
        <f ca="1">VLOOKUP($A15,INDIRECT($O$3),$O$2+'5ab lookup'!C$2,0)</f>
        <v>59.9</v>
      </c>
      <c r="E15" s="216">
        <f ca="1">VLOOKUP($A15,INDIRECT($O$3),$O$2+'5ab lookup'!D$2,0)</f>
        <v>61</v>
      </c>
      <c r="F15" s="216">
        <f ca="1">VLOOKUP($A15,INDIRECT($O$3),$O$2+'5ab lookup'!E$2,0)</f>
        <v>63.2</v>
      </c>
      <c r="H15" s="216">
        <f ca="1">VLOOKUP($A15,INDIRECT($O$3),$O$2+'5ab lookup'!F$2,0)</f>
        <v>48.6</v>
      </c>
      <c r="I15" s="216">
        <f ca="1">VLOOKUP($A15,INDIRECT($O$3),$O$2+'5ab lookup'!G$2,0)</f>
        <v>49.7</v>
      </c>
      <c r="J15" s="216">
        <f ca="1">VLOOKUP($A15,INDIRECT($O$3),$O$2+'5ab lookup'!H$2,0)</f>
        <v>50.6</v>
      </c>
      <c r="K15" s="216">
        <f ca="1">VLOOKUP($A15,INDIRECT($O$3),$O$2+'5ab lookup'!I$2,0)</f>
        <v>51.6</v>
      </c>
    </row>
    <row r="16" spans="1:16" ht="11.25" customHeight="1">
      <c r="A16" s="202" t="s">
        <v>342</v>
      </c>
      <c r="B16" s="419">
        <f>IF($K$3="Boys",Denominators!C48,IF($K$3="Girls",Denominators!D48,IF($K$3="All",Denominators!E48)))</f>
        <v>1276</v>
      </c>
      <c r="C16" s="216">
        <f ca="1">VLOOKUP($A16,INDIRECT($O$3),$O$2+'5ab lookup'!B$2,0)</f>
        <v>30.7</v>
      </c>
      <c r="D16" s="216">
        <f ca="1">VLOOKUP($A16,INDIRECT($O$3),$O$2+'5ab lookup'!C$2,0)</f>
        <v>35.700000000000003</v>
      </c>
      <c r="E16" s="216">
        <f ca="1">VLOOKUP($A16,INDIRECT($O$3),$O$2+'5ab lookup'!D$2,0)</f>
        <v>38.9</v>
      </c>
      <c r="F16" s="216">
        <f ca="1">VLOOKUP($A16,INDIRECT($O$3),$O$2+'5ab lookup'!E$2,0)</f>
        <v>45.5</v>
      </c>
      <c r="H16" s="216">
        <f ca="1">VLOOKUP($A16,INDIRECT($O$3),$O$2+'5ab lookup'!F$2,0)</f>
        <v>27.7</v>
      </c>
      <c r="I16" s="216">
        <f ca="1">VLOOKUP($A16,INDIRECT($O$3),$O$2+'5ab lookup'!G$2,0)</f>
        <v>32.1</v>
      </c>
      <c r="J16" s="216">
        <f ca="1">VLOOKUP($A16,INDIRECT($O$3),$O$2+'5ab lookup'!H$2,0)</f>
        <v>33.6</v>
      </c>
      <c r="K16" s="216">
        <f ca="1">VLOOKUP($A16,INDIRECT($O$3),$O$2+'5ab lookup'!I$2,0)</f>
        <v>37.700000000000003</v>
      </c>
    </row>
    <row r="17" spans="1:16" ht="11.25" customHeight="1">
      <c r="A17" s="202" t="s">
        <v>343</v>
      </c>
      <c r="B17" s="419">
        <f>IF($K$3="Boys",Denominators!C49,IF($K$3="Girls",Denominators!D49,IF($K$3="All",Denominators!E49)))</f>
        <v>850</v>
      </c>
      <c r="C17" s="216">
        <f ca="1">VLOOKUP($A17,INDIRECT($O$3),$O$2+'5ab lookup'!B$2,0)</f>
        <v>15.3</v>
      </c>
      <c r="D17" s="216">
        <f ca="1">VLOOKUP($A17,INDIRECT($O$3),$O$2+'5ab lookup'!C$2,0)</f>
        <v>18.899999999999999</v>
      </c>
      <c r="E17" s="216">
        <f ca="1">VLOOKUP($A17,INDIRECT($O$3),$O$2+'5ab lookup'!D$2,0)</f>
        <v>22.5</v>
      </c>
      <c r="F17" s="216">
        <f ca="1">VLOOKUP($A17,INDIRECT($O$3),$O$2+'5ab lookup'!E$2,0)</f>
        <v>24.9</v>
      </c>
      <c r="H17" s="216">
        <f ca="1">VLOOKUP($A17,INDIRECT($O$3),$O$2+'5ab lookup'!F$2,0)</f>
        <v>11.8</v>
      </c>
      <c r="I17" s="216">
        <f ca="1">VLOOKUP($A17,INDIRECT($O$3),$O$2+'5ab lookup'!G$2,0)</f>
        <v>14.7</v>
      </c>
      <c r="J17" s="216">
        <f ca="1">VLOOKUP($A17,INDIRECT($O$3),$O$2+'5ab lookup'!H$2,0)</f>
        <v>15.9</v>
      </c>
      <c r="K17" s="216">
        <f ca="1">VLOOKUP($A17,INDIRECT($O$3),$O$2+'5ab lookup'!I$2,0)</f>
        <v>16.899999999999999</v>
      </c>
    </row>
    <row r="18" spans="1:16" ht="11.25" customHeight="1">
      <c r="A18" s="101"/>
      <c r="B18" s="419"/>
    </row>
    <row r="19" spans="1:16" ht="22.5" customHeight="1">
      <c r="A19" s="490" t="s">
        <v>344</v>
      </c>
      <c r="B19" s="419">
        <f>IF($K$3="Boys",Denominators!C51,IF($K$3="Girls",Denominators!D51,IF($K$3="All",Denominators!E51)))</f>
        <v>250</v>
      </c>
      <c r="C19" s="216">
        <f ca="1">VLOOKUP($A19,INDIRECT($O$3),$O$2+'5ab lookup'!B$2,0)</f>
        <v>4.8</v>
      </c>
      <c r="D19" s="216">
        <f ca="1">VLOOKUP($A19,INDIRECT($O$3),$O$2+'5ab lookup'!C$2,0)</f>
        <v>4.8</v>
      </c>
      <c r="E19" s="216">
        <f ca="1">VLOOKUP($A19,INDIRECT($O$3),$O$2+'5ab lookup'!D$2,0)</f>
        <v>6.4</v>
      </c>
      <c r="F19" s="216">
        <f ca="1">VLOOKUP($A19,INDIRECT($O$3),$O$2+'5ab lookup'!E$2,0)</f>
        <v>8.4</v>
      </c>
      <c r="H19" s="216">
        <f ca="1">VLOOKUP($A19,INDIRECT($O$3),$O$2+'5ab lookup'!F$2,0)</f>
        <v>4.4000000000000004</v>
      </c>
      <c r="I19" s="216">
        <f ca="1">VLOOKUP($A19,INDIRECT($O$3),$O$2+'5ab lookup'!G$2,0)</f>
        <v>4.4000000000000004</v>
      </c>
      <c r="J19" s="216">
        <f ca="1">VLOOKUP($A19,INDIRECT($O$3),$O$2+'5ab lookup'!H$2,0)</f>
        <v>5.2</v>
      </c>
      <c r="K19" s="216">
        <f ca="1">VLOOKUP($A19,INDIRECT($O$3),$O$2+'5ab lookup'!I$2,0)</f>
        <v>6</v>
      </c>
    </row>
    <row r="20" spans="1:16" ht="11.25" customHeight="1">
      <c r="A20" s="101"/>
      <c r="B20" s="419"/>
    </row>
    <row r="21" spans="1:16" ht="11.25" customHeight="1">
      <c r="A21" s="214" t="s">
        <v>345</v>
      </c>
      <c r="B21" s="419">
        <f>IF($K$3="Boys",Denominators!C53,IF($K$3="Girls",Denominators!D53,IF($K$3="All",Denominators!E53)))</f>
        <v>10155</v>
      </c>
      <c r="C21" s="216">
        <f ca="1">VLOOKUP($A21,INDIRECT($O$3),$O$2+'5ab lookup'!B$2,0)</f>
        <v>0.3</v>
      </c>
      <c r="D21" s="216">
        <f ca="1">VLOOKUP($A21,INDIRECT($O$3),$O$2+'5ab lookup'!C$2,0)</f>
        <v>0.4</v>
      </c>
      <c r="E21" s="216">
        <f ca="1">VLOOKUP($A21,INDIRECT($O$3),$O$2+'5ab lookup'!D$2,0)</f>
        <v>0.4</v>
      </c>
      <c r="F21" s="216">
        <f ca="1">VLOOKUP($A21,INDIRECT($O$3),$O$2+'5ab lookup'!E$2,0)</f>
        <v>0.5</v>
      </c>
      <c r="H21" s="216">
        <f ca="1">VLOOKUP($A21,INDIRECT($O$3),$O$2+'5ab lookup'!F$2,0)</f>
        <v>0.3</v>
      </c>
      <c r="I21" s="216">
        <f ca="1">VLOOKUP($A21,INDIRECT($O$3),$O$2+'5ab lookup'!G$2,0)</f>
        <v>0.3</v>
      </c>
      <c r="J21" s="216">
        <f ca="1">VLOOKUP($A21,INDIRECT($O$3),$O$2+'5ab lookup'!H$2,0)</f>
        <v>0.3</v>
      </c>
      <c r="K21" s="216">
        <f ca="1">VLOOKUP($A21,INDIRECT($O$3),$O$2+'5ab lookup'!I$2,0)</f>
        <v>0.3</v>
      </c>
    </row>
    <row r="22" spans="1:16" ht="11.25" customHeight="1">
      <c r="A22" s="125"/>
      <c r="B22" s="419"/>
      <c r="C22" s="100"/>
      <c r="D22" s="100"/>
      <c r="E22" s="100"/>
      <c r="F22" s="100"/>
      <c r="G22" s="100"/>
      <c r="H22" s="100"/>
      <c r="I22" s="100"/>
      <c r="J22" s="100"/>
      <c r="K22" s="100"/>
      <c r="L22" s="100"/>
    </row>
    <row r="23" spans="1:16" s="100" customFormat="1" ht="11.25" customHeight="1">
      <c r="A23" s="124" t="s">
        <v>346</v>
      </c>
      <c r="B23" s="419">
        <f>IF($K$3="Boys",Denominators!C55,IF($K$3="Girls",Denominators!D55,IF($K$3="All",Denominators!E55)))</f>
        <v>553469</v>
      </c>
      <c r="C23" s="216">
        <f ca="1">VLOOKUP($A23,INDIRECT($O$3),$O$2+'5ab lookup'!B$2,0)</f>
        <v>58.4</v>
      </c>
      <c r="D23" s="216">
        <f ca="1">VLOOKUP($A23,INDIRECT($O$3),$O$2+'5ab lookup'!C$2,0)</f>
        <v>61.4</v>
      </c>
      <c r="E23" s="216">
        <f ca="1">VLOOKUP($A23,INDIRECT($O$3),$O$2+'5ab lookup'!D$2,0)</f>
        <v>64.3</v>
      </c>
      <c r="F23" s="216">
        <f ca="1">VLOOKUP($A23,INDIRECT($O$3),$O$2+'5ab lookup'!E$2,0)</f>
        <v>66.2</v>
      </c>
      <c r="G23" s="3"/>
      <c r="H23" s="216">
        <f ca="1">VLOOKUP($A23,INDIRECT($O$3),$O$2+'5ab lookup'!F$2,0)</f>
        <v>52.8</v>
      </c>
      <c r="I23" s="216">
        <f ca="1">VLOOKUP($A23,INDIRECT($O$3),$O$2+'5ab lookup'!G$2,0)</f>
        <v>55</v>
      </c>
      <c r="J23" s="216">
        <f ca="1">VLOOKUP($A23,INDIRECT($O$3),$O$2+'5ab lookup'!H$2,0)</f>
        <v>56.2</v>
      </c>
      <c r="K23" s="216">
        <f ca="1">VLOOKUP($A23,INDIRECT($O$3),$O$2+'5ab lookup'!I$2,0)</f>
        <v>57.1</v>
      </c>
      <c r="M23" s="3"/>
      <c r="N23" s="3"/>
      <c r="O23" s="3"/>
      <c r="P23" s="3"/>
    </row>
    <row r="24" spans="1:16" s="100" customFormat="1" ht="11.25" customHeight="1">
      <c r="A24" s="214"/>
      <c r="B24" s="419"/>
      <c r="M24" s="3"/>
      <c r="N24" s="3"/>
      <c r="O24" s="3"/>
      <c r="P24" s="3"/>
    </row>
    <row r="25" spans="1:16" s="100" customFormat="1" ht="11.25" customHeight="1">
      <c r="A25" s="183" t="s">
        <v>138</v>
      </c>
      <c r="B25" s="419">
        <f>IF($K$3="Boys",Denominators!C57,IF($K$3="Girls",Denominators!D57,IF($K$3="All",Denominators!E57)))</f>
        <v>8998</v>
      </c>
      <c r="C25" s="216">
        <f ca="1">VLOOKUP($A25,INDIRECT($O$3),$O$2+'5ab lookup'!B$2,0)</f>
        <v>1.1000000000000001</v>
      </c>
      <c r="D25" s="216">
        <f ca="1">VLOOKUP($A25,INDIRECT($O$3),$O$2+'5ab lookup'!C$2,0)</f>
        <v>1.3</v>
      </c>
      <c r="E25" s="216">
        <f ca="1">VLOOKUP($A25,INDIRECT($O$3),$O$2+'5ab lookup'!D$2,0)</f>
        <v>1.4</v>
      </c>
      <c r="F25" s="216">
        <f ca="1">VLOOKUP($A25,INDIRECT($O$3),$O$2+'5ab lookup'!E$2,0)</f>
        <v>1.7</v>
      </c>
      <c r="G25" s="3"/>
      <c r="H25" s="216">
        <f ca="1">VLOOKUP($A25,INDIRECT($O$3),$O$2+'5ab lookup'!F$2,0)</f>
        <v>0.8</v>
      </c>
      <c r="I25" s="216">
        <f ca="1">VLOOKUP($A25,INDIRECT($O$3),$O$2+'5ab lookup'!G$2,0)</f>
        <v>1</v>
      </c>
      <c r="J25" s="216">
        <f ca="1">VLOOKUP($A25,INDIRECT($O$3),$O$2+'5ab lookup'!H$2,0)</f>
        <v>1</v>
      </c>
      <c r="K25" s="216">
        <f ca="1">VLOOKUP($A25,INDIRECT($O$3),$O$2+'5ab lookup'!I$2,0)</f>
        <v>1.1000000000000001</v>
      </c>
      <c r="M25" s="3"/>
      <c r="N25" s="3"/>
      <c r="O25" s="3"/>
      <c r="P25" s="3"/>
    </row>
    <row r="26" spans="1:16" s="100" customFormat="1" ht="9.75" customHeight="1">
      <c r="A26" s="214"/>
      <c r="B26" s="419"/>
      <c r="M26" s="3"/>
      <c r="N26" s="3"/>
      <c r="O26" s="3"/>
      <c r="P26" s="3"/>
    </row>
    <row r="27" spans="1:16" s="100" customFormat="1" ht="42.75" customHeight="1">
      <c r="A27" s="222" t="s">
        <v>137</v>
      </c>
      <c r="B27" s="419">
        <f>IF($K$3="Boys",Denominators!C59,IF($K$3="Girls",Denominators!D59,IF($K$3="All",Denominators!E59)))</f>
        <v>562467</v>
      </c>
      <c r="C27" s="216">
        <f ca="1">VLOOKUP($A27,INDIRECT($O$3),$O$2+'5ab lookup'!B$2,0)</f>
        <v>57.5</v>
      </c>
      <c r="D27" s="216">
        <f ca="1">VLOOKUP($A27,INDIRECT($O$3),$O$2+'5ab lookup'!C$2,0)</f>
        <v>60.5</v>
      </c>
      <c r="E27" s="216">
        <f ca="1">VLOOKUP($A27,INDIRECT($O$3),$O$2+'5ab lookup'!D$2,0)</f>
        <v>63.2</v>
      </c>
      <c r="F27" s="216">
        <f ca="1">VLOOKUP($A27,INDIRECT($O$3),$O$2+'5ab lookup'!E$2,0)</f>
        <v>65.2</v>
      </c>
      <c r="G27" s="3"/>
      <c r="H27" s="216">
        <f ca="1">VLOOKUP($A27,INDIRECT($O$3),$O$2+'5ab lookup'!F$2,0)</f>
        <v>51.9</v>
      </c>
      <c r="I27" s="216">
        <f ca="1">VLOOKUP($A27,INDIRECT($O$3),$O$2+'5ab lookup'!G$2,0)</f>
        <v>54.1</v>
      </c>
      <c r="J27" s="216">
        <f ca="1">VLOOKUP($A27,INDIRECT($O$3),$O$2+'5ab lookup'!H$2,0)</f>
        <v>55.3</v>
      </c>
      <c r="K27" s="216">
        <f ca="1">VLOOKUP($A27,INDIRECT($O$3),$O$2+'5ab lookup'!I$2,0)</f>
        <v>56.2</v>
      </c>
      <c r="M27" s="3"/>
      <c r="N27" s="3"/>
      <c r="O27" s="81" t="s">
        <v>88</v>
      </c>
      <c r="P27" s="3"/>
    </row>
    <row r="28" spans="1:16" s="100" customFormat="1">
      <c r="A28" s="214"/>
      <c r="B28" s="419"/>
      <c r="M28" s="3"/>
      <c r="N28" s="3"/>
      <c r="O28" s="3"/>
      <c r="P28" s="3"/>
    </row>
    <row r="29" spans="1:16" s="100" customFormat="1" ht="11.25" customHeight="1">
      <c r="A29" s="214" t="s">
        <v>87</v>
      </c>
      <c r="B29" s="419">
        <f>IF($K$3="Boys",Denominators!C61,IF($K$3="Girls",Denominators!D61,IF($K$3="All",Denominators!E61)))</f>
        <v>470</v>
      </c>
      <c r="C29" s="216">
        <f ca="1">VLOOKUP($A29,INDIRECT($O$3),$O$2+'5ab lookup'!B$2,0)</f>
        <v>3</v>
      </c>
      <c r="D29" s="216">
        <f ca="1">VLOOKUP($A29,INDIRECT($O$3),$O$2+'5ab lookup'!C$2,0)</f>
        <v>3.6</v>
      </c>
      <c r="E29" s="216">
        <f ca="1">VLOOKUP($A29,INDIRECT($O$3),$O$2+'5ab lookup'!D$2,0)</f>
        <v>4.7</v>
      </c>
      <c r="F29" s="216">
        <f ca="1">VLOOKUP($A29,INDIRECT($O$3),$O$2+'5ab lookup'!E$2,0)</f>
        <v>4.9000000000000004</v>
      </c>
      <c r="G29" s="3"/>
      <c r="H29" s="216">
        <f ca="1">VLOOKUP($A29,INDIRECT($O$3),$O$2+'5ab lookup'!F$2,0)</f>
        <v>2.2999999999999998</v>
      </c>
      <c r="I29" s="216">
        <f ca="1">VLOOKUP($A29,INDIRECT($O$3),$O$2+'5ab lookup'!G$2,0)</f>
        <v>2.6</v>
      </c>
      <c r="J29" s="216">
        <f ca="1">VLOOKUP($A29,INDIRECT($O$3),$O$2+'5ab lookup'!H$2,0)</f>
        <v>3.2</v>
      </c>
      <c r="K29" s="216">
        <f ca="1">VLOOKUP($A29,INDIRECT($O$3),$O$2+'5ab lookup'!I$2,0)</f>
        <v>3.4</v>
      </c>
      <c r="M29" s="3"/>
      <c r="N29" s="3"/>
      <c r="O29" s="3"/>
      <c r="P29" s="3"/>
    </row>
    <row r="30" spans="1:16" ht="11.25" customHeight="1">
      <c r="A30" s="214" t="s">
        <v>58</v>
      </c>
      <c r="B30" s="419">
        <f>IF($K$3="Boys",Denominators!C62,IF($K$3="Girls",Denominators!D62,IF($K$3="All",Denominators!E62)))</f>
        <v>46361</v>
      </c>
      <c r="C30" s="216">
        <f ca="1">VLOOKUP($A30,INDIRECT($O$3),$O$2+'5ab lookup'!B$2,0)</f>
        <v>45.8</v>
      </c>
      <c r="D30" s="216">
        <f ca="1">VLOOKUP($A30,INDIRECT($O$3),$O$2+'5ab lookup'!C$2,0)</f>
        <v>60.2</v>
      </c>
      <c r="E30" s="216">
        <f ca="1">VLOOKUP($A30,INDIRECT($O$3),$O$2+'5ab lookup'!D$2,0)</f>
        <v>60.2</v>
      </c>
      <c r="F30" s="216">
        <f ca="1">VLOOKUP($A30,INDIRECT($O$3),$O$2+'5ab lookup'!E$2,0)</f>
        <v>64.2</v>
      </c>
      <c r="H30" s="216">
        <f ca="1">VLOOKUP($A30,INDIRECT($O$3),$O$2+'5ab lookup'!F$2,0)</f>
        <v>26.1</v>
      </c>
      <c r="I30" s="216">
        <f ca="1">VLOOKUP($A30,INDIRECT($O$3),$O$2+'5ab lookup'!G$2,0)</f>
        <v>27</v>
      </c>
      <c r="J30" s="216">
        <f ca="1">VLOOKUP($A30,INDIRECT($O$3),$O$2+'5ab lookup'!H$2,0)</f>
        <v>27.1</v>
      </c>
      <c r="K30" s="216">
        <f ca="1">VLOOKUP($A30,INDIRECT($O$3),$O$2+'5ab lookup'!I$2,0)</f>
        <v>27.7</v>
      </c>
    </row>
    <row r="31" spans="1:16" ht="11.25" customHeight="1">
      <c r="A31" s="214" t="s">
        <v>59</v>
      </c>
      <c r="B31" s="419">
        <f>IF($K$3="Boys",Denominators!C63,IF($K$3="Girls",Denominators!D63,IF($K$3="All",Denominators!E63)))</f>
        <v>1783</v>
      </c>
      <c r="C31" s="216">
        <f ca="1">VLOOKUP($A31,INDIRECT($O$3),$O$2+'5ab lookup'!B$2,0)</f>
        <v>3.7</v>
      </c>
      <c r="D31" s="216">
        <f ca="1">VLOOKUP($A31,INDIRECT($O$3),$O$2+'5ab lookup'!C$2,0)</f>
        <v>4.8</v>
      </c>
      <c r="E31" s="216">
        <f ca="1">VLOOKUP($A31,INDIRECT($O$3),$O$2+'5ab lookup'!D$2,0)</f>
        <v>4.8</v>
      </c>
      <c r="F31" s="216">
        <f ca="1">VLOOKUP($A31,INDIRECT($O$3),$O$2+'5ab lookup'!E$2,0)</f>
        <v>5</v>
      </c>
      <c r="H31" s="216">
        <f ca="1">VLOOKUP($A31,INDIRECT($O$3),$O$2+'5ab lookup'!F$2,0)</f>
        <v>1.9</v>
      </c>
      <c r="I31" s="216">
        <f ca="1">VLOOKUP($A31,INDIRECT($O$3),$O$2+'5ab lookup'!G$2,0)</f>
        <v>2</v>
      </c>
      <c r="J31" s="216">
        <f ca="1">VLOOKUP($A31,INDIRECT($O$3),$O$2+'5ab lookup'!H$2,0)</f>
        <v>2</v>
      </c>
      <c r="K31" s="216">
        <f ca="1">VLOOKUP($A31,INDIRECT($O$3),$O$2+'5ab lookup'!I$2,0)</f>
        <v>2.2000000000000002</v>
      </c>
      <c r="N31" s="81" t="s">
        <v>88</v>
      </c>
    </row>
    <row r="32" spans="1:16" ht="11.25" customHeight="1">
      <c r="A32" s="214"/>
      <c r="B32" s="419"/>
    </row>
    <row r="33" spans="1:14" ht="11.25" customHeight="1">
      <c r="A33" s="124" t="s">
        <v>347</v>
      </c>
      <c r="B33" s="419">
        <f>IF($K$3="Boys",Denominators!C65,IF($K$3="Girls",Denominators!D65,IF($K$3="All",Denominators!E65)))</f>
        <v>48614</v>
      </c>
      <c r="C33" s="216">
        <f ca="1">VLOOKUP($A33,INDIRECT($O$3),$O$2+'5ab lookup'!B$2,0)</f>
        <v>43.9</v>
      </c>
      <c r="D33" s="216">
        <f ca="1">VLOOKUP($A33,INDIRECT($O$3),$O$2+'5ab lookup'!C$2,0)</f>
        <v>57.6</v>
      </c>
      <c r="E33" s="216">
        <f ca="1">VLOOKUP($A33,INDIRECT($O$3),$O$2+'5ab lookup'!D$2,0)</f>
        <v>57.6</v>
      </c>
      <c r="F33" s="216">
        <f ca="1">VLOOKUP($A33,INDIRECT($O$3),$O$2+'5ab lookup'!E$2,0)</f>
        <v>61.4</v>
      </c>
      <c r="H33" s="216">
        <f ca="1">VLOOKUP($A33,INDIRECT($O$3),$O$2+'5ab lookup'!F$2,0)</f>
        <v>25</v>
      </c>
      <c r="I33" s="216">
        <f ca="1">VLOOKUP($A33,INDIRECT($O$3),$O$2+'5ab lookup'!G$2,0)</f>
        <v>25.9</v>
      </c>
      <c r="J33" s="216">
        <f ca="1">VLOOKUP($A33,INDIRECT($O$3),$O$2+'5ab lookup'!H$2,0)</f>
        <v>25.9</v>
      </c>
      <c r="K33" s="216">
        <f ca="1">VLOOKUP($A33,INDIRECT($O$3),$O$2+'5ab lookup'!I$2,0)</f>
        <v>26.6</v>
      </c>
    </row>
    <row r="34" spans="1:14" ht="11.25" customHeight="1">
      <c r="A34" s="125"/>
      <c r="B34" s="419"/>
    </row>
    <row r="35" spans="1:14" ht="11.25" customHeight="1">
      <c r="A35" s="124" t="s">
        <v>79</v>
      </c>
      <c r="B35" s="419">
        <f>IF($K$3="Boys",Denominators!C67,IF($K$3="Girls",Denominators!D67,IF($K$3="All",Denominators!E67)))</f>
        <v>12408</v>
      </c>
      <c r="C35" s="216">
        <f ca="1">VLOOKUP($A35,INDIRECT($O$3),$O$2+'5ab lookup'!B$2,0)</f>
        <v>0.9</v>
      </c>
      <c r="D35" s="216">
        <f ca="1">VLOOKUP($A35,INDIRECT($O$3),$O$2+'5ab lookup'!C$2,0)</f>
        <v>1.1000000000000001</v>
      </c>
      <c r="E35" s="216">
        <f ca="1">VLOOKUP($A35,INDIRECT($O$3),$O$2+'5ab lookup'!D$2,0)</f>
        <v>1.2</v>
      </c>
      <c r="F35" s="216">
        <f ca="1">VLOOKUP($A35,INDIRECT($O$3),$O$2+'5ab lookup'!E$2,0)</f>
        <v>1.3</v>
      </c>
      <c r="H35" s="216">
        <f ca="1">VLOOKUP($A35,INDIRECT($O$3),$O$2+'5ab lookup'!F$2,0)</f>
        <v>0.6</v>
      </c>
      <c r="I35" s="216">
        <f ca="1">VLOOKUP($A35,INDIRECT($O$3),$O$2+'5ab lookup'!G$2,0)</f>
        <v>0.6</v>
      </c>
      <c r="J35" s="216">
        <f ca="1">VLOOKUP($A35,INDIRECT($O$3),$O$2+'5ab lookup'!H$2,0)</f>
        <v>0.7</v>
      </c>
      <c r="K35" s="216">
        <f ca="1">VLOOKUP($A35,INDIRECT($O$3),$O$2+'5ab lookup'!I$2,0)</f>
        <v>0.7</v>
      </c>
    </row>
    <row r="36" spans="1:14" ht="11.25" customHeight="1">
      <c r="A36" s="125"/>
      <c r="B36" s="419"/>
    </row>
    <row r="37" spans="1:14" ht="11.25" customHeight="1">
      <c r="A37" s="124" t="s">
        <v>60</v>
      </c>
      <c r="B37" s="419">
        <f>IF($K$3="Boys",Denominators!C69,IF($K$3="Girls",Denominators!D69,IF($K$3="All",Denominators!E69)))</f>
        <v>611081</v>
      </c>
      <c r="C37" s="216">
        <f ca="1">VLOOKUP($A37,INDIRECT($O$3),$O$2+'5ab lookup'!B$2,0)</f>
        <v>56.4</v>
      </c>
      <c r="D37" s="216">
        <f ca="1">VLOOKUP($A37,INDIRECT($O$3),$O$2+'5ab lookup'!C$2,0)</f>
        <v>60.3</v>
      </c>
      <c r="E37" s="216">
        <f ca="1">VLOOKUP($A37,INDIRECT($O$3),$O$2+'5ab lookup'!D$2,0)</f>
        <v>62.8</v>
      </c>
      <c r="F37" s="216">
        <f ca="1">VLOOKUP($A37,INDIRECT($O$3),$O$2+'5ab lookup'!E$2,0)</f>
        <v>64.900000000000006</v>
      </c>
      <c r="H37" s="216">
        <f ca="1">VLOOKUP($A37,INDIRECT($O$3),$O$2+'5ab lookup'!F$2,0)</f>
        <v>49.8</v>
      </c>
      <c r="I37" s="216">
        <f ca="1">VLOOKUP($A37,INDIRECT($O$3),$O$2+'5ab lookup'!G$2,0)</f>
        <v>51.9</v>
      </c>
      <c r="J37" s="216">
        <f ca="1">VLOOKUP($A37,INDIRECT($O$3),$O$2+'5ab lookup'!H$2,0)</f>
        <v>53</v>
      </c>
      <c r="K37" s="216">
        <f ca="1">VLOOKUP($A37,INDIRECT($O$3),$O$2+'5ab lookup'!I$2,0)</f>
        <v>53.8</v>
      </c>
    </row>
    <row r="38" spans="1:14" ht="11.25" customHeight="1">
      <c r="A38" s="103"/>
      <c r="B38" s="489"/>
      <c r="C38" s="112"/>
      <c r="D38" s="112"/>
      <c r="E38" s="112"/>
      <c r="F38" s="112"/>
      <c r="G38" s="112"/>
      <c r="H38" s="438"/>
      <c r="I38" s="438"/>
      <c r="J38" s="438"/>
      <c r="K38" s="438"/>
    </row>
    <row r="39" spans="1:14" ht="11.25" customHeight="1">
      <c r="A39" s="318"/>
      <c r="B39" s="319"/>
      <c r="C39" s="320"/>
      <c r="D39" s="320"/>
      <c r="E39" s="320"/>
      <c r="F39" s="320"/>
      <c r="G39" s="320"/>
      <c r="H39" s="320"/>
      <c r="I39" s="320"/>
      <c r="J39" s="320"/>
      <c r="K39" s="466" t="s">
        <v>614</v>
      </c>
    </row>
    <row r="40" spans="1:14" ht="15" customHeight="1">
      <c r="A40" s="989" t="s">
        <v>256</v>
      </c>
      <c r="B40" s="972"/>
      <c r="C40" s="972"/>
      <c r="D40" s="972"/>
      <c r="E40" s="972"/>
      <c r="F40" s="972"/>
      <c r="G40" s="972"/>
      <c r="H40" s="972"/>
      <c r="I40" s="972"/>
      <c r="J40" s="972"/>
      <c r="K40" s="972"/>
      <c r="L40" s="731"/>
      <c r="M40" s="731"/>
      <c r="N40" s="731"/>
    </row>
    <row r="41" spans="1:14" ht="15" customHeight="1">
      <c r="A41" s="942" t="s">
        <v>617</v>
      </c>
      <c r="B41" s="1023"/>
      <c r="C41" s="1023"/>
      <c r="D41" s="1023"/>
      <c r="E41" s="1023"/>
      <c r="F41" s="1023"/>
      <c r="G41" s="1023"/>
      <c r="H41" s="1023"/>
      <c r="I41" s="1023"/>
      <c r="J41" s="1023"/>
      <c r="K41" s="1023"/>
      <c r="L41" s="732"/>
      <c r="M41" s="732"/>
      <c r="N41" s="732"/>
    </row>
    <row r="42" spans="1:14" ht="15" customHeight="1">
      <c r="A42" s="989" t="s">
        <v>651</v>
      </c>
      <c r="B42" s="972"/>
      <c r="C42" s="972"/>
      <c r="D42" s="972"/>
      <c r="E42" s="972"/>
      <c r="F42" s="972"/>
      <c r="G42" s="972"/>
      <c r="H42" s="972"/>
      <c r="I42" s="972"/>
      <c r="J42" s="972"/>
      <c r="K42" s="972"/>
      <c r="L42" s="731"/>
      <c r="M42" s="731"/>
      <c r="N42" s="731"/>
    </row>
    <row r="43" spans="1:14" ht="15" customHeight="1">
      <c r="A43" s="989" t="s">
        <v>327</v>
      </c>
      <c r="B43" s="972"/>
      <c r="C43" s="972"/>
      <c r="D43" s="972"/>
      <c r="E43" s="972"/>
      <c r="F43" s="972"/>
      <c r="G43" s="972"/>
      <c r="H43" s="972"/>
      <c r="I43" s="972"/>
      <c r="J43" s="972"/>
      <c r="K43" s="972"/>
      <c r="L43" s="731"/>
      <c r="M43" s="731"/>
      <c r="N43" s="731"/>
    </row>
    <row r="44" spans="1:14" ht="15" customHeight="1">
      <c r="A44" s="989" t="s">
        <v>328</v>
      </c>
      <c r="B44" s="972"/>
      <c r="C44" s="972"/>
      <c r="D44" s="972"/>
      <c r="E44" s="972"/>
      <c r="F44" s="972"/>
      <c r="G44" s="972"/>
      <c r="H44" s="972"/>
      <c r="I44" s="972"/>
      <c r="J44" s="972"/>
      <c r="K44" s="972"/>
      <c r="L44" s="731"/>
      <c r="M44" s="731"/>
      <c r="N44" s="731"/>
    </row>
    <row r="45" spans="1:14" ht="45" customHeight="1">
      <c r="A45" s="991" t="s">
        <v>329</v>
      </c>
      <c r="B45" s="1018"/>
      <c r="C45" s="1018"/>
      <c r="D45" s="1018"/>
      <c r="E45" s="1018"/>
      <c r="F45" s="1018"/>
      <c r="G45" s="1018"/>
      <c r="H45" s="1018"/>
      <c r="I45" s="1018"/>
      <c r="J45" s="1018"/>
      <c r="K45" s="1018"/>
      <c r="L45" s="731"/>
      <c r="M45" s="731"/>
      <c r="N45" s="731"/>
    </row>
    <row r="46" spans="1:14" ht="15" customHeight="1">
      <c r="A46" s="1042" t="s">
        <v>330</v>
      </c>
      <c r="B46" s="1018"/>
      <c r="C46" s="1018"/>
      <c r="D46" s="1018"/>
      <c r="E46" s="1018"/>
      <c r="F46" s="1018"/>
      <c r="G46" s="1018"/>
      <c r="H46" s="1018"/>
      <c r="I46" s="1018"/>
      <c r="J46" s="1018"/>
      <c r="K46" s="1018"/>
      <c r="L46" s="731"/>
      <c r="M46" s="731"/>
      <c r="N46" s="731"/>
    </row>
    <row r="47" spans="1:14" ht="15" customHeight="1">
      <c r="A47" s="939" t="s">
        <v>538</v>
      </c>
      <c r="B47" s="1018"/>
      <c r="C47" s="1018"/>
      <c r="D47" s="1018"/>
      <c r="E47" s="1018"/>
      <c r="F47" s="1018"/>
      <c r="G47" s="1018"/>
      <c r="H47" s="1018"/>
      <c r="I47" s="1018"/>
      <c r="J47" s="1018"/>
      <c r="K47" s="1018"/>
      <c r="L47" s="733"/>
      <c r="M47" s="733"/>
      <c r="N47" s="733"/>
    </row>
    <row r="48" spans="1:14" ht="30" customHeight="1">
      <c r="A48" s="939" t="s">
        <v>652</v>
      </c>
      <c r="B48" s="1018"/>
      <c r="C48" s="1018"/>
      <c r="D48" s="1018"/>
      <c r="E48" s="1018"/>
      <c r="F48" s="1018"/>
      <c r="G48" s="1018"/>
      <c r="H48" s="1018"/>
      <c r="I48" s="1018"/>
      <c r="J48" s="1018"/>
      <c r="K48" s="1018"/>
      <c r="L48" s="731"/>
      <c r="M48" s="731"/>
      <c r="N48" s="731"/>
    </row>
    <row r="49" spans="1:14" ht="15" customHeight="1">
      <c r="A49" s="991" t="s">
        <v>410</v>
      </c>
      <c r="B49" s="1018"/>
      <c r="C49" s="1018"/>
      <c r="D49" s="1018"/>
      <c r="E49" s="1018"/>
      <c r="F49" s="1018"/>
      <c r="G49" s="1018"/>
      <c r="H49" s="1018"/>
      <c r="I49" s="1018"/>
      <c r="J49" s="1018"/>
      <c r="K49" s="1018"/>
      <c r="L49" s="731"/>
      <c r="M49" s="731"/>
      <c r="N49" s="731"/>
    </row>
    <row r="50" spans="1:14" ht="30" customHeight="1">
      <c r="A50" s="991" t="s">
        <v>331</v>
      </c>
      <c r="B50" s="1018"/>
      <c r="C50" s="1018"/>
      <c r="D50" s="1018"/>
      <c r="E50" s="1018"/>
      <c r="F50" s="1018"/>
      <c r="G50" s="1018"/>
      <c r="H50" s="1018"/>
      <c r="I50" s="1018"/>
      <c r="J50" s="1018"/>
      <c r="K50" s="1018"/>
      <c r="L50" s="731"/>
      <c r="M50" s="731"/>
      <c r="N50" s="731"/>
    </row>
    <row r="51" spans="1:14" ht="15" customHeight="1">
      <c r="A51" s="991" t="s">
        <v>332</v>
      </c>
      <c r="B51" s="1018"/>
      <c r="C51" s="1018"/>
      <c r="D51" s="1018"/>
      <c r="E51" s="1018"/>
      <c r="F51" s="1018"/>
      <c r="G51" s="1018"/>
      <c r="H51" s="1018"/>
      <c r="I51" s="1018"/>
      <c r="J51" s="1018"/>
      <c r="K51" s="1018"/>
      <c r="L51" s="731"/>
      <c r="M51" s="731"/>
      <c r="N51" s="731"/>
    </row>
    <row r="52" spans="1:14" ht="12" customHeight="1">
      <c r="A52" s="359"/>
      <c r="B52" s="429"/>
      <c r="C52" s="429"/>
      <c r="D52" s="429"/>
      <c r="E52" s="429"/>
      <c r="F52" s="429"/>
      <c r="G52" s="429"/>
      <c r="H52" s="429"/>
      <c r="I52" s="429"/>
      <c r="J52" s="429"/>
      <c r="K52" s="429"/>
    </row>
    <row r="53" spans="1:14" ht="11.25" customHeight="1">
      <c r="A53" s="1051" t="s">
        <v>127</v>
      </c>
      <c r="B53" s="1051"/>
      <c r="C53" s="1051"/>
      <c r="D53" s="1051"/>
      <c r="E53" s="1051"/>
      <c r="F53" s="1051"/>
      <c r="G53" s="1051"/>
      <c r="H53" s="1051"/>
      <c r="I53" s="1051"/>
      <c r="J53" s="1051"/>
      <c r="K53" s="327"/>
    </row>
  </sheetData>
  <sheetProtection sheet="1" objects="1" scenarios="1"/>
  <mergeCells count="19">
    <mergeCell ref="A49:K49"/>
    <mergeCell ref="A48:K48"/>
    <mergeCell ref="A50:K50"/>
    <mergeCell ref="A53:J53"/>
    <mergeCell ref="A51:K51"/>
    <mergeCell ref="J2:L2"/>
    <mergeCell ref="A2:B2"/>
    <mergeCell ref="B5:B6"/>
    <mergeCell ref="C5:F5"/>
    <mergeCell ref="H5:K5"/>
    <mergeCell ref="A5:A6"/>
    <mergeCell ref="A41:K41"/>
    <mergeCell ref="A40:K40"/>
    <mergeCell ref="A42:K42"/>
    <mergeCell ref="A43:K43"/>
    <mergeCell ref="A47:K47"/>
    <mergeCell ref="A44:K44"/>
    <mergeCell ref="A45:K45"/>
    <mergeCell ref="A46:K46"/>
  </mergeCells>
  <phoneticPr fontId="32" type="noConversion"/>
  <conditionalFormatting sqref="C8:F9">
    <cfRule type="expression" dxfId="52" priority="123">
      <formula>(#REF!="Percentage")</formula>
    </cfRule>
  </conditionalFormatting>
  <conditionalFormatting sqref="C10:F10">
    <cfRule type="expression" dxfId="51" priority="121">
      <formula>(#REF!="Percentage")</formula>
    </cfRule>
  </conditionalFormatting>
  <conditionalFormatting sqref="C12:F12">
    <cfRule type="expression" dxfId="50" priority="119">
      <formula>(#REF!="Percentage")</formula>
    </cfRule>
  </conditionalFormatting>
  <conditionalFormatting sqref="C13:F13">
    <cfRule type="expression" dxfId="49" priority="117">
      <formula>(#REF!="Percentage")</formula>
    </cfRule>
  </conditionalFormatting>
  <conditionalFormatting sqref="C14:F14">
    <cfRule type="expression" dxfId="48" priority="115">
      <formula>(#REF!="Percentage")</formula>
    </cfRule>
  </conditionalFormatting>
  <conditionalFormatting sqref="C15:F15">
    <cfRule type="expression" dxfId="47" priority="113">
      <formula>(#REF!="Percentage")</formula>
    </cfRule>
  </conditionalFormatting>
  <conditionalFormatting sqref="C21:F21">
    <cfRule type="expression" dxfId="46" priority="111">
      <formula>(#REF!="Percentage")</formula>
    </cfRule>
  </conditionalFormatting>
  <conditionalFormatting sqref="C23:F23">
    <cfRule type="expression" dxfId="45" priority="109">
      <formula>(#REF!="Percentage")</formula>
    </cfRule>
  </conditionalFormatting>
  <conditionalFormatting sqref="C25:F25">
    <cfRule type="expression" dxfId="44" priority="107">
      <formula>(#REF!="Percentage")</formula>
    </cfRule>
  </conditionalFormatting>
  <conditionalFormatting sqref="C27:F27">
    <cfRule type="expression" dxfId="43" priority="105">
      <formula>(#REF!="Percentage")</formula>
    </cfRule>
  </conditionalFormatting>
  <conditionalFormatting sqref="C29:F29">
    <cfRule type="expression" dxfId="42" priority="103">
      <formula>(#REF!="Percentage")</formula>
    </cfRule>
  </conditionalFormatting>
  <conditionalFormatting sqref="C30:F30">
    <cfRule type="expression" dxfId="41" priority="101">
      <formula>(#REF!="Percentage")</formula>
    </cfRule>
  </conditionalFormatting>
  <conditionalFormatting sqref="C31:F31">
    <cfRule type="expression" dxfId="40" priority="99">
      <formula>(#REF!="Percentage")</formula>
    </cfRule>
  </conditionalFormatting>
  <conditionalFormatting sqref="C33:F33">
    <cfRule type="expression" dxfId="39" priority="97">
      <formula>(#REF!="Percentage")</formula>
    </cfRule>
  </conditionalFormatting>
  <conditionalFormatting sqref="C35:F35">
    <cfRule type="expression" dxfId="38" priority="95">
      <formula>(#REF!="Percentage")</formula>
    </cfRule>
  </conditionalFormatting>
  <conditionalFormatting sqref="C37:F37">
    <cfRule type="expression" dxfId="37" priority="93">
      <formula>(#REF!="Percentage")</formula>
    </cfRule>
  </conditionalFormatting>
  <conditionalFormatting sqref="C16:F16">
    <cfRule type="expression" dxfId="36" priority="61">
      <formula>(#REF!="Percentage")</formula>
    </cfRule>
  </conditionalFormatting>
  <conditionalFormatting sqref="C17:F17">
    <cfRule type="expression" dxfId="35" priority="58">
      <formula>(#REF!="Percentage")</formula>
    </cfRule>
  </conditionalFormatting>
  <conditionalFormatting sqref="H38:K38">
    <cfRule type="expression" dxfId="34" priority="40">
      <formula>(#REF!="Percentage")</formula>
    </cfRule>
  </conditionalFormatting>
  <conditionalFormatting sqref="H8:K9">
    <cfRule type="expression" dxfId="33" priority="37">
      <formula>(#REF!="Percentage")</formula>
    </cfRule>
  </conditionalFormatting>
  <conditionalFormatting sqref="H10:K10">
    <cfRule type="expression" dxfId="32" priority="19">
      <formula>(#REF!="Percentage")</formula>
    </cfRule>
  </conditionalFormatting>
  <conditionalFormatting sqref="H12:K12">
    <cfRule type="expression" dxfId="31" priority="18">
      <formula>(#REF!="Percentage")</formula>
    </cfRule>
  </conditionalFormatting>
  <conditionalFormatting sqref="H13:K13">
    <cfRule type="expression" dxfId="30" priority="17">
      <formula>(#REF!="Percentage")</formula>
    </cfRule>
  </conditionalFormatting>
  <conditionalFormatting sqref="H14:K14">
    <cfRule type="expression" dxfId="29" priority="16">
      <formula>(#REF!="Percentage")</formula>
    </cfRule>
  </conditionalFormatting>
  <conditionalFormatting sqref="H15:K15">
    <cfRule type="expression" dxfId="28" priority="15">
      <formula>(#REF!="Percentage")</formula>
    </cfRule>
  </conditionalFormatting>
  <conditionalFormatting sqref="H16:K16">
    <cfRule type="expression" dxfId="27" priority="14">
      <formula>(#REF!="Percentage")</formula>
    </cfRule>
  </conditionalFormatting>
  <conditionalFormatting sqref="H17:K17">
    <cfRule type="expression" dxfId="26" priority="13">
      <formula>(#REF!="Percentage")</formula>
    </cfRule>
  </conditionalFormatting>
  <conditionalFormatting sqref="H21:K21">
    <cfRule type="expression" dxfId="25" priority="12">
      <formula>(#REF!="Percentage")</formula>
    </cfRule>
  </conditionalFormatting>
  <conditionalFormatting sqref="H23:K23">
    <cfRule type="expression" dxfId="24" priority="11">
      <formula>(#REF!="Percentage")</formula>
    </cfRule>
  </conditionalFormatting>
  <conditionalFormatting sqref="H25:K25">
    <cfRule type="expression" dxfId="23" priority="10">
      <formula>(#REF!="Percentage")</formula>
    </cfRule>
  </conditionalFormatting>
  <conditionalFormatting sqref="H27:K27">
    <cfRule type="expression" dxfId="22" priority="9">
      <formula>(#REF!="Percentage")</formula>
    </cfRule>
  </conditionalFormatting>
  <conditionalFormatting sqref="H29:K29">
    <cfRule type="expression" dxfId="21" priority="8">
      <formula>(#REF!="Percentage")</formula>
    </cfRule>
  </conditionalFormatting>
  <conditionalFormatting sqref="H30:K30">
    <cfRule type="expression" dxfId="20" priority="7">
      <formula>(#REF!="Percentage")</formula>
    </cfRule>
  </conditionalFormatting>
  <conditionalFormatting sqref="H31:K31">
    <cfRule type="expression" dxfId="19" priority="6">
      <formula>(#REF!="Percentage")</formula>
    </cfRule>
  </conditionalFormatting>
  <conditionalFormatting sqref="H33:K33">
    <cfRule type="expression" dxfId="18" priority="5">
      <formula>(#REF!="Percentage")</formula>
    </cfRule>
  </conditionalFormatting>
  <conditionalFormatting sqref="H35:K35">
    <cfRule type="expression" dxfId="17" priority="4">
      <formula>(#REF!="Percentage")</formula>
    </cfRule>
  </conditionalFormatting>
  <conditionalFormatting sqref="H37:K37">
    <cfRule type="expression" dxfId="16" priority="3">
      <formula>(#REF!="Percentage")</formula>
    </cfRule>
  </conditionalFormatting>
  <conditionalFormatting sqref="C19:F19">
    <cfRule type="expression" dxfId="15" priority="2">
      <formula>(#REF!="Percentage")</formula>
    </cfRule>
  </conditionalFormatting>
  <conditionalFormatting sqref="H19:K19">
    <cfRule type="expression" dxfId="14" priority="1">
      <formula>(#REF!="Percentage")</formula>
    </cfRule>
  </conditionalFormatting>
  <dataValidations count="1">
    <dataValidation type="list" allowBlank="1" showInputMessage="1" showErrorMessage="1" sqref="K3" xr:uid="{00000000-0002-0000-1400-000000000000}">
      <formula1>Gender</formula1>
    </dataValidation>
  </dataValidations>
  <pageMargins left="0.70866141732283472" right="0.70866141732283472" top="0.74803149606299213" bottom="0.74803149606299213" header="0.31496062992125984" footer="0.31496062992125984"/>
  <pageSetup paperSize="9" scale="56"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pageSetUpPr fitToPage="1"/>
  </sheetPr>
  <dimension ref="A1:R33"/>
  <sheetViews>
    <sheetView showGridLines="0" zoomScaleNormal="100" workbookViewId="0">
      <selection activeCell="K3" sqref="K3"/>
    </sheetView>
  </sheetViews>
  <sheetFormatPr baseColWidth="10" defaultColWidth="9.1640625" defaultRowHeight="11"/>
  <cols>
    <col min="1" max="1" width="32.6640625" style="3" customWidth="1"/>
    <col min="2" max="2" width="9.5" style="9" customWidth="1"/>
    <col min="3" max="3" width="9.33203125" style="3" customWidth="1"/>
    <col min="4" max="4" width="9.1640625" style="3"/>
    <col min="5" max="5" width="9.5" style="3" customWidth="1"/>
    <col min="6" max="6" width="9.1640625" style="3"/>
    <col min="7" max="7" width="1.6640625" style="3" customWidth="1"/>
    <col min="8" max="8" width="9.33203125" style="3" customWidth="1"/>
    <col min="9" max="9" width="9.1640625" style="3"/>
    <col min="10" max="10" width="9.5" style="3" customWidth="1"/>
    <col min="11" max="15" width="9.1640625" style="3"/>
    <col min="16" max="16" width="9.1640625" style="3" hidden="1" customWidth="1"/>
    <col min="17" max="17" width="0" style="3" hidden="1" customWidth="1"/>
    <col min="18" max="16384" width="9.1640625" style="3"/>
  </cols>
  <sheetData>
    <row r="1" spans="1:18" s="5" customFormat="1" ht="12" customHeight="1">
      <c r="A1" s="451" t="s">
        <v>734</v>
      </c>
      <c r="B1" s="451"/>
      <c r="C1" s="451"/>
      <c r="D1" s="451"/>
      <c r="E1" s="451"/>
      <c r="F1" s="451"/>
      <c r="G1" s="451"/>
      <c r="H1" s="451"/>
      <c r="I1" s="451"/>
      <c r="J1" s="451"/>
      <c r="K1" s="451"/>
      <c r="O1" s="82"/>
      <c r="P1" s="435">
        <f>IF(K3="Boys",0,IF(K3="Girls",8,16))</f>
        <v>16</v>
      </c>
      <c r="Q1" s="82"/>
      <c r="R1" s="82"/>
    </row>
    <row r="2" spans="1:18" s="5" customFormat="1" ht="13">
      <c r="A2" s="1047" t="s">
        <v>535</v>
      </c>
      <c r="B2" s="1047"/>
      <c r="C2" s="321"/>
      <c r="D2" s="321"/>
      <c r="E2" s="321"/>
      <c r="F2" s="321"/>
      <c r="G2" s="321"/>
      <c r="H2" s="321"/>
      <c r="I2" s="321"/>
      <c r="J2" s="1053" t="s">
        <v>178</v>
      </c>
      <c r="K2" s="1054"/>
      <c r="O2" s="82"/>
      <c r="P2" s="82"/>
      <c r="Q2" s="82"/>
      <c r="R2" s="82"/>
    </row>
    <row r="3" spans="1:18" s="5" customFormat="1" ht="12.75" customHeight="1">
      <c r="A3" s="2" t="s">
        <v>0</v>
      </c>
      <c r="B3" s="143"/>
      <c r="C3" s="81"/>
      <c r="D3" s="81"/>
      <c r="E3" s="81"/>
      <c r="F3" s="81"/>
      <c r="G3" s="81"/>
      <c r="H3" s="81"/>
      <c r="I3" s="81"/>
      <c r="J3" s="227" t="s">
        <v>157</v>
      </c>
      <c r="K3" s="217" t="s">
        <v>89</v>
      </c>
      <c r="O3" s="82"/>
      <c r="P3" s="82"/>
      <c r="Q3" s="82"/>
      <c r="R3" s="82"/>
    </row>
    <row r="4" spans="1:18" s="110" customFormat="1" ht="11.25" customHeight="1">
      <c r="A4" s="108"/>
      <c r="C4" s="109"/>
      <c r="D4" s="109"/>
      <c r="E4" s="109"/>
      <c r="F4" s="109"/>
      <c r="G4" s="109"/>
      <c r="H4" s="109"/>
      <c r="I4" s="109"/>
    </row>
    <row r="5" spans="1:18" s="5" customFormat="1" ht="47.25" customHeight="1">
      <c r="A5" s="1040" t="str">
        <f>IF(K3="All", "All pupils",K3)</f>
        <v>All pupils</v>
      </c>
      <c r="B5" s="1048" t="s">
        <v>315</v>
      </c>
      <c r="C5" s="1050" t="s">
        <v>254</v>
      </c>
      <c r="D5" s="1050"/>
      <c r="E5" s="1050"/>
      <c r="F5" s="1050"/>
      <c r="G5" s="158"/>
      <c r="H5" s="1050" t="s">
        <v>355</v>
      </c>
      <c r="I5" s="1050"/>
      <c r="J5" s="1050"/>
      <c r="K5" s="1050"/>
      <c r="O5" s="82"/>
      <c r="P5" s="82"/>
      <c r="Q5" s="82"/>
      <c r="R5" s="82"/>
    </row>
    <row r="6" spans="1:18" s="5" customFormat="1" ht="72" customHeight="1">
      <c r="A6" s="1041"/>
      <c r="B6" s="1049"/>
      <c r="C6" s="389" t="s">
        <v>285</v>
      </c>
      <c r="D6" s="377" t="s">
        <v>333</v>
      </c>
      <c r="E6" s="377" t="s">
        <v>334</v>
      </c>
      <c r="F6" s="389" t="s">
        <v>354</v>
      </c>
      <c r="G6" s="389"/>
      <c r="H6" s="389" t="s">
        <v>285</v>
      </c>
      <c r="I6" s="473" t="s">
        <v>333</v>
      </c>
      <c r="J6" s="473" t="s">
        <v>334</v>
      </c>
      <c r="K6" s="389" t="s">
        <v>354</v>
      </c>
      <c r="N6" s="82" t="s">
        <v>88</v>
      </c>
      <c r="O6" s="82" t="s">
        <v>88</v>
      </c>
      <c r="P6" s="82"/>
      <c r="Q6" s="82"/>
      <c r="R6" s="82"/>
    </row>
    <row r="7" spans="1:18" s="5" customFormat="1" ht="11.25" customHeight="1">
      <c r="A7" s="37"/>
      <c r="B7" s="111"/>
      <c r="O7" s="82" t="s">
        <v>88</v>
      </c>
      <c r="P7" s="82"/>
      <c r="Q7" s="82"/>
      <c r="R7" s="82"/>
    </row>
    <row r="8" spans="1:18" ht="12" customHeight="1">
      <c r="A8" s="83" t="s">
        <v>661</v>
      </c>
      <c r="B8" s="86">
        <f>IF($K$3="Boys",Denominators!J25,IF($K$3="Girls",Denominators!J26,IF($K$3="All",Denominators!J27)))</f>
        <v>501242</v>
      </c>
      <c r="C8" s="216">
        <f>VLOOKUP($A8,Table5,$P$1+'5ab lookup'!B$2,0)</f>
        <v>58.3</v>
      </c>
      <c r="D8" s="216">
        <f>VLOOKUP($A8,Table5,$P$1+'5ab lookup'!C$2,0)</f>
        <v>61.3</v>
      </c>
      <c r="E8" s="216">
        <f>VLOOKUP($A8,Table5,$P$1+'5ab lookup'!D$2,0)</f>
        <v>64.3</v>
      </c>
      <c r="F8" s="216">
        <f>VLOOKUP($A8,Table5,$P$1+'5ab lookup'!E$2,0)</f>
        <v>66.3</v>
      </c>
      <c r="H8" s="216">
        <f>VLOOKUP($A8,Table5,$P$1+'5ab lookup'!F$2,0)</f>
        <v>52.5</v>
      </c>
      <c r="I8" s="216">
        <f>VLOOKUP($A8,Table5,$P$1+'5ab lookup'!G$2,0)</f>
        <v>54.5</v>
      </c>
      <c r="J8" s="216">
        <f>VLOOKUP($A8,Table5,$P$1+'5ab lookup'!H$2,0)</f>
        <v>55.8</v>
      </c>
      <c r="K8" s="216">
        <f>VLOOKUP($A8,Table5,$P$1+'5ab lookup'!I$2,0)</f>
        <v>56.7</v>
      </c>
      <c r="O8" s="81"/>
      <c r="P8" s="81"/>
      <c r="Q8" s="81"/>
      <c r="R8" s="81"/>
    </row>
    <row r="9" spans="1:18" ht="11.25" customHeight="1">
      <c r="A9" s="214"/>
      <c r="B9" s="86"/>
      <c r="C9" s="216"/>
      <c r="D9" s="216"/>
      <c r="E9" s="216"/>
      <c r="F9" s="216"/>
      <c r="G9" s="216"/>
      <c r="H9" s="216"/>
      <c r="I9" s="216"/>
      <c r="J9" s="216"/>
      <c r="K9" s="216"/>
      <c r="O9" s="81"/>
      <c r="P9" s="81"/>
      <c r="Q9" s="81"/>
      <c r="R9" s="81"/>
    </row>
    <row r="10" spans="1:18" ht="11.25" customHeight="1">
      <c r="A10" s="214" t="s">
        <v>662</v>
      </c>
      <c r="B10" s="86">
        <f>IF($K$3="Boys",Denominators!J28,IF($K$3="Girls",Denominators!J29,IF($K$3="All",Denominators!J30)))</f>
        <v>22493</v>
      </c>
      <c r="C10" s="216">
        <f>VLOOKUP($A10,Table5,$P$1+'5ab lookup'!B$2,0)</f>
        <v>94.8</v>
      </c>
      <c r="D10" s="216">
        <f>VLOOKUP($A10,Table5,$P$1+'5ab lookup'!C$2,0)</f>
        <v>99</v>
      </c>
      <c r="E10" s="216">
        <f>VLOOKUP($A10,Table5,$P$1+'5ab lookup'!D$2,0)</f>
        <v>99</v>
      </c>
      <c r="F10" s="216">
        <f>VLOOKUP($A10,Table5,$P$1+'5ab lookup'!E$2,0)</f>
        <v>99.1</v>
      </c>
      <c r="G10" s="216"/>
      <c r="H10" s="216">
        <f>VLOOKUP($A10,Table5,$P$1+'5ab lookup'!F$2,0)</f>
        <v>92.5</v>
      </c>
      <c r="I10" s="216">
        <f>VLOOKUP($A10,Table5,$P$1+'5ab lookup'!G$2,0)</f>
        <v>96.6</v>
      </c>
      <c r="J10" s="216">
        <f>VLOOKUP($A10,Table5,$P$1+'5ab lookup'!H$2,0)</f>
        <v>96.6</v>
      </c>
      <c r="K10" s="216">
        <f>VLOOKUP($A10,Table5,$P$1+'5ab lookup'!I$2,0)</f>
        <v>96.7</v>
      </c>
      <c r="O10" s="81"/>
      <c r="P10" s="81"/>
      <c r="Q10" s="81"/>
      <c r="R10" s="81"/>
    </row>
    <row r="11" spans="1:18" ht="11.25" customHeight="1">
      <c r="A11" s="214"/>
      <c r="B11" s="86"/>
      <c r="C11" s="216"/>
      <c r="D11" s="216"/>
      <c r="E11" s="216"/>
      <c r="F11" s="216"/>
      <c r="G11" s="216"/>
      <c r="H11" s="216"/>
      <c r="I11" s="216"/>
      <c r="J11" s="216"/>
      <c r="K11" s="216"/>
    </row>
    <row r="12" spans="1:18" ht="11.25" customHeight="1">
      <c r="A12" s="214" t="s">
        <v>663</v>
      </c>
      <c r="B12" s="86">
        <f>IF($K$3="Boys",Denominators!J31,IF($K$3="Girls",Denominators!J32,IF($K$3="All",Denominators!J33)))</f>
        <v>19329</v>
      </c>
      <c r="C12" s="216">
        <f>VLOOKUP($A12,Table5,$P$1+'5ab lookup'!B$2,0)</f>
        <v>48.9</v>
      </c>
      <c r="D12" s="216">
        <f>VLOOKUP($A12,Table5,$P$1+'5ab lookup'!C$2,0)</f>
        <v>53.7</v>
      </c>
      <c r="E12" s="216">
        <f>VLOOKUP($A12,Table5,$P$1+'5ab lookup'!D$2,0)</f>
        <v>57.6</v>
      </c>
      <c r="F12" s="216">
        <f>VLOOKUP($A12,Table5,$P$1+'5ab lookup'!E$2,0)</f>
        <v>60.3</v>
      </c>
      <c r="G12" s="216"/>
      <c r="H12" s="216">
        <f>VLOOKUP($A12,Table5,$P$1+'5ab lookup'!F$2,0)</f>
        <v>43.2</v>
      </c>
      <c r="I12" s="216">
        <f>VLOOKUP($A12,Table5,$P$1+'5ab lookup'!G$2,0)</f>
        <v>46.7</v>
      </c>
      <c r="J12" s="216">
        <f>VLOOKUP($A12,Table5,$P$1+'5ab lookup'!H$2,0)</f>
        <v>48.5</v>
      </c>
      <c r="K12" s="216">
        <f>VLOOKUP($A12,Table5,$P$1+'5ab lookup'!I$2,0)</f>
        <v>49.7</v>
      </c>
    </row>
    <row r="13" spans="1:18" ht="11.25" customHeight="1">
      <c r="A13" s="214"/>
      <c r="B13" s="86"/>
      <c r="C13" s="216"/>
      <c r="D13" s="216"/>
      <c r="E13" s="216"/>
      <c r="F13" s="216"/>
      <c r="G13" s="216"/>
      <c r="H13" s="216"/>
      <c r="I13" s="216"/>
      <c r="J13" s="216"/>
      <c r="K13" s="216"/>
    </row>
    <row r="14" spans="1:18" ht="11.25" customHeight="1">
      <c r="A14" s="214" t="s">
        <v>664</v>
      </c>
      <c r="B14" s="86">
        <f>IF($K$3="Boys",Denominators!J22,IF($K$3="Girls",Denominators!J23,IF($K$3="All",Denominators!J24)))</f>
        <v>543314</v>
      </c>
      <c r="C14" s="216">
        <f>VLOOKUP($A14,Table5,$P$1+'5ab lookup'!B$2,0)</f>
        <v>59.5</v>
      </c>
      <c r="D14" s="216">
        <f>VLOOKUP($A14,Table5,$P$1+'5ab lookup'!C$2,0)</f>
        <v>62.6</v>
      </c>
      <c r="E14" s="216">
        <f>VLOOKUP($A14,Table5,$P$1+'5ab lookup'!D$2,0)</f>
        <v>65.400000000000006</v>
      </c>
      <c r="F14" s="216">
        <f>VLOOKUP($A14,Table5,$P$1+'5ab lookup'!E$2,0)</f>
        <v>67.400000000000006</v>
      </c>
      <c r="G14" s="216"/>
      <c r="H14" s="216">
        <f>VLOOKUP($A14,Table5,$P$1+'5ab lookup'!F$2,0)</f>
        <v>53.8</v>
      </c>
      <c r="I14" s="216">
        <f>VLOOKUP($A14,Table5,$P$1+'5ab lookup'!G$2,0)</f>
        <v>56</v>
      </c>
      <c r="J14" s="216">
        <f>VLOOKUP($A14,Table5,$P$1+'5ab lookup'!H$2,0)</f>
        <v>57.2</v>
      </c>
      <c r="K14" s="216">
        <f>VLOOKUP($A14,Table5,$P$1+'5ab lookup'!I$2,0)</f>
        <v>58.1</v>
      </c>
    </row>
    <row r="15" spans="1:18" ht="11.25" customHeight="1">
      <c r="A15" s="103"/>
      <c r="B15" s="104"/>
      <c r="C15" s="112"/>
      <c r="D15" s="112"/>
      <c r="E15" s="112"/>
      <c r="F15" s="112"/>
      <c r="G15" s="112"/>
      <c r="H15" s="112"/>
      <c r="I15" s="112"/>
      <c r="J15" s="112"/>
      <c r="K15" s="112"/>
    </row>
    <row r="16" spans="1:18">
      <c r="A16" s="318"/>
      <c r="B16" s="319"/>
      <c r="C16" s="320"/>
      <c r="D16" s="320"/>
      <c r="E16" s="320"/>
      <c r="F16" s="320"/>
      <c r="G16" s="320"/>
      <c r="H16" s="320"/>
      <c r="I16" s="320"/>
      <c r="J16" s="320"/>
      <c r="K16" s="466" t="s">
        <v>614</v>
      </c>
    </row>
    <row r="17" spans="1:14" ht="6.75" customHeight="1">
      <c r="A17" s="318"/>
      <c r="B17" s="319"/>
      <c r="C17" s="320"/>
      <c r="D17" s="320"/>
      <c r="E17" s="320"/>
      <c r="F17" s="320"/>
      <c r="G17" s="320"/>
      <c r="H17" s="320"/>
      <c r="I17" s="320"/>
      <c r="J17" s="320"/>
      <c r="K17" s="145"/>
    </row>
    <row r="18" spans="1:14" ht="15" customHeight="1">
      <c r="A18" s="1020" t="s">
        <v>256</v>
      </c>
      <c r="B18" s="1020"/>
      <c r="C18" s="1020"/>
      <c r="D18" s="1020"/>
      <c r="E18" s="1020"/>
      <c r="F18" s="1020"/>
      <c r="G18" s="1052"/>
      <c r="H18" s="1052"/>
      <c r="I18" s="1052"/>
      <c r="J18" s="1052"/>
      <c r="K18" s="774"/>
      <c r="M18" s="81" t="s">
        <v>88</v>
      </c>
    </row>
    <row r="19" spans="1:14" s="426" customFormat="1" ht="30" customHeight="1">
      <c r="A19" s="939" t="s">
        <v>617</v>
      </c>
      <c r="B19" s="939"/>
      <c r="C19" s="939"/>
      <c r="D19" s="939"/>
      <c r="E19" s="939"/>
      <c r="F19" s="939"/>
      <c r="G19" s="939"/>
      <c r="H19" s="939"/>
      <c r="I19" s="939"/>
      <c r="J19" s="939"/>
      <c r="K19" s="939"/>
      <c r="L19" s="528"/>
      <c r="M19" s="528"/>
      <c r="N19" s="528"/>
    </row>
    <row r="20" spans="1:14" s="426" customFormat="1" ht="15" customHeight="1">
      <c r="A20" s="1055" t="s">
        <v>651</v>
      </c>
      <c r="B20" s="1055"/>
      <c r="C20" s="1055"/>
      <c r="D20" s="1055"/>
      <c r="E20" s="1055"/>
      <c r="F20" s="1055"/>
      <c r="G20" s="1055"/>
      <c r="H20" s="1055"/>
      <c r="I20" s="1055"/>
      <c r="J20" s="1055"/>
      <c r="K20" s="1055"/>
    </row>
    <row r="21" spans="1:14" ht="15" customHeight="1">
      <c r="A21" s="1020" t="s">
        <v>353</v>
      </c>
      <c r="B21" s="1020"/>
      <c r="C21" s="1020"/>
      <c r="D21" s="1020"/>
      <c r="E21" s="1020"/>
      <c r="F21" s="771"/>
      <c r="G21" s="771"/>
      <c r="H21" s="771"/>
      <c r="I21" s="771"/>
      <c r="J21" s="771"/>
      <c r="K21" s="771"/>
    </row>
    <row r="22" spans="1:14" ht="30" customHeight="1">
      <c r="A22" s="1056" t="s">
        <v>433</v>
      </c>
      <c r="B22" s="1056"/>
      <c r="C22" s="1056"/>
      <c r="D22" s="1056"/>
      <c r="E22" s="1056"/>
      <c r="F22" s="1056"/>
      <c r="G22" s="1056"/>
      <c r="H22" s="1056"/>
      <c r="I22" s="1056"/>
      <c r="J22" s="1056"/>
      <c r="K22" s="1056"/>
    </row>
    <row r="23" spans="1:14" ht="15" customHeight="1">
      <c r="A23" s="1056" t="s">
        <v>656</v>
      </c>
      <c r="B23" s="1057"/>
      <c r="C23" s="1057"/>
      <c r="D23" s="1057"/>
      <c r="E23" s="1057"/>
      <c r="F23" s="1057"/>
      <c r="G23" s="1057"/>
      <c r="H23" s="1057"/>
      <c r="I23" s="1057"/>
      <c r="J23" s="1057"/>
      <c r="K23" s="1057"/>
    </row>
    <row r="24" spans="1:14" ht="15" customHeight="1">
      <c r="A24" s="1056" t="s">
        <v>657</v>
      </c>
      <c r="B24" s="1057"/>
      <c r="C24" s="1057"/>
      <c r="D24" s="1057"/>
      <c r="E24" s="1057"/>
      <c r="F24" s="1057"/>
      <c r="G24" s="1057"/>
      <c r="H24" s="1057"/>
      <c r="I24" s="1057"/>
      <c r="J24" s="1057"/>
      <c r="K24" s="1057"/>
    </row>
    <row r="25" spans="1:14" ht="45" customHeight="1">
      <c r="A25" s="1056" t="s">
        <v>658</v>
      </c>
      <c r="B25" s="1057"/>
      <c r="C25" s="1057"/>
      <c r="D25" s="1057"/>
      <c r="E25" s="1057"/>
      <c r="F25" s="1057"/>
      <c r="G25" s="1057"/>
      <c r="H25" s="1057"/>
      <c r="I25" s="1057"/>
      <c r="J25" s="1057"/>
      <c r="K25" s="1057"/>
    </row>
    <row r="26" spans="1:14" ht="45" customHeight="1">
      <c r="A26" s="1056" t="s">
        <v>659</v>
      </c>
      <c r="B26" s="1056"/>
      <c r="C26" s="1056"/>
      <c r="D26" s="1056"/>
      <c r="E26" s="1056"/>
      <c r="F26" s="1056"/>
      <c r="G26" s="1056"/>
      <c r="H26" s="1056"/>
      <c r="I26" s="1056"/>
      <c r="J26" s="1056"/>
      <c r="K26" s="1056"/>
    </row>
    <row r="27" spans="1:14" ht="45" customHeight="1">
      <c r="A27" s="1055" t="s">
        <v>660</v>
      </c>
      <c r="B27" s="1055"/>
      <c r="C27" s="1055"/>
      <c r="D27" s="1055"/>
      <c r="E27" s="1055"/>
      <c r="F27" s="1055"/>
      <c r="G27" s="1055"/>
      <c r="H27" s="1055"/>
      <c r="I27" s="1055"/>
      <c r="J27" s="1055"/>
      <c r="K27" s="1055"/>
    </row>
    <row r="31" spans="1:14">
      <c r="A31" s="81" t="s">
        <v>88</v>
      </c>
    </row>
    <row r="33" spans="1:1">
      <c r="A33" s="81" t="s">
        <v>88</v>
      </c>
    </row>
  </sheetData>
  <sheetProtection sheet="1" objects="1" scenarios="1"/>
  <mergeCells count="16">
    <mergeCell ref="A27:K27"/>
    <mergeCell ref="A20:K20"/>
    <mergeCell ref="A26:K26"/>
    <mergeCell ref="A22:K22"/>
    <mergeCell ref="A21:E21"/>
    <mergeCell ref="A23:K23"/>
    <mergeCell ref="A24:K24"/>
    <mergeCell ref="A25:K25"/>
    <mergeCell ref="A19:K19"/>
    <mergeCell ref="A18:J18"/>
    <mergeCell ref="J2:K2"/>
    <mergeCell ref="A2:B2"/>
    <mergeCell ref="B5:B6"/>
    <mergeCell ref="C5:F5"/>
    <mergeCell ref="H5:K5"/>
    <mergeCell ref="A5:A6"/>
  </mergeCells>
  <conditionalFormatting sqref="C15:K15">
    <cfRule type="cellIs" dxfId="13" priority="17" stopIfTrue="1" operator="greaterThan">
      <formula>100</formula>
    </cfRule>
  </conditionalFormatting>
  <conditionalFormatting sqref="C9:K14 C8:F8 H8:K14">
    <cfRule type="expression" dxfId="12" priority="8">
      <formula>(#REF!="Percentage")</formula>
    </cfRule>
  </conditionalFormatting>
  <dataValidations count="1">
    <dataValidation type="list" allowBlank="1" showInputMessage="1" showErrorMessage="1" sqref="K3" xr:uid="{00000000-0002-0000-1500-000000000000}">
      <formula1>Gender</formula1>
    </dataValidation>
  </dataValidations>
  <pageMargins left="0.70866141732283472" right="0.70866141732283472" top="0.74803149606299213" bottom="0.74803149606299213" header="0.31496062992125984" footer="0.31496062992125984"/>
  <pageSetup paperSize="9" scale="9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Y45"/>
  <sheetViews>
    <sheetView zoomScale="85" zoomScaleNormal="85" workbookViewId="0"/>
  </sheetViews>
  <sheetFormatPr baseColWidth="10" defaultColWidth="8.83203125" defaultRowHeight="13"/>
  <cols>
    <col min="1" max="1" width="30.5" bestFit="1" customWidth="1"/>
  </cols>
  <sheetData>
    <row r="1" spans="1:76">
      <c r="A1" s="342" t="s">
        <v>310</v>
      </c>
      <c r="C1" s="345"/>
      <c r="D1" s="343"/>
      <c r="I1" s="133"/>
    </row>
    <row r="2" spans="1:76" s="500" customFormat="1">
      <c r="A2" s="500">
        <v>1</v>
      </c>
      <c r="B2" s="500">
        <f>A2+1</f>
        <v>2</v>
      </c>
      <c r="C2" s="500">
        <f t="shared" ref="C2:BN2" si="0">B2+1</f>
        <v>3</v>
      </c>
      <c r="D2" s="500">
        <f t="shared" si="0"/>
        <v>4</v>
      </c>
      <c r="E2" s="500">
        <f t="shared" si="0"/>
        <v>5</v>
      </c>
      <c r="F2" s="500">
        <f t="shared" si="0"/>
        <v>6</v>
      </c>
      <c r="G2" s="500">
        <f t="shared" si="0"/>
        <v>7</v>
      </c>
      <c r="H2" s="500">
        <f t="shared" si="0"/>
        <v>8</v>
      </c>
      <c r="I2" s="500">
        <f t="shared" si="0"/>
        <v>9</v>
      </c>
      <c r="J2" s="500">
        <f t="shared" si="0"/>
        <v>10</v>
      </c>
      <c r="K2" s="500">
        <f t="shared" si="0"/>
        <v>11</v>
      </c>
      <c r="L2" s="500">
        <f t="shared" si="0"/>
        <v>12</v>
      </c>
      <c r="M2" s="500">
        <f t="shared" si="0"/>
        <v>13</v>
      </c>
      <c r="N2" s="500">
        <f t="shared" si="0"/>
        <v>14</v>
      </c>
      <c r="O2" s="500">
        <f t="shared" si="0"/>
        <v>15</v>
      </c>
      <c r="P2" s="500">
        <f t="shared" si="0"/>
        <v>16</v>
      </c>
      <c r="Q2" s="500">
        <f t="shared" si="0"/>
        <v>17</v>
      </c>
      <c r="R2" s="500">
        <f t="shared" si="0"/>
        <v>18</v>
      </c>
      <c r="S2" s="500">
        <f t="shared" si="0"/>
        <v>19</v>
      </c>
      <c r="T2" s="500">
        <f t="shared" si="0"/>
        <v>20</v>
      </c>
      <c r="U2" s="500">
        <f t="shared" si="0"/>
        <v>21</v>
      </c>
      <c r="V2" s="500">
        <f t="shared" si="0"/>
        <v>22</v>
      </c>
      <c r="W2" s="500">
        <f t="shared" si="0"/>
        <v>23</v>
      </c>
      <c r="X2" s="500">
        <f t="shared" si="0"/>
        <v>24</v>
      </c>
      <c r="Y2" s="500">
        <f t="shared" si="0"/>
        <v>25</v>
      </c>
      <c r="Z2" s="500">
        <f t="shared" si="0"/>
        <v>26</v>
      </c>
      <c r="AA2" s="500">
        <f t="shared" si="0"/>
        <v>27</v>
      </c>
      <c r="AB2" s="500">
        <f t="shared" si="0"/>
        <v>28</v>
      </c>
      <c r="AC2" s="500">
        <f t="shared" si="0"/>
        <v>29</v>
      </c>
      <c r="AD2" s="500">
        <f t="shared" si="0"/>
        <v>30</v>
      </c>
      <c r="AE2" s="500">
        <f t="shared" si="0"/>
        <v>31</v>
      </c>
      <c r="AF2" s="500">
        <f t="shared" si="0"/>
        <v>32</v>
      </c>
      <c r="AG2" s="500">
        <f t="shared" si="0"/>
        <v>33</v>
      </c>
      <c r="AH2" s="500">
        <f t="shared" si="0"/>
        <v>34</v>
      </c>
      <c r="AI2" s="500">
        <f t="shared" si="0"/>
        <v>35</v>
      </c>
      <c r="AJ2" s="500">
        <f t="shared" si="0"/>
        <v>36</v>
      </c>
      <c r="AK2" s="500">
        <f t="shared" si="0"/>
        <v>37</v>
      </c>
      <c r="AL2" s="500">
        <f t="shared" si="0"/>
        <v>38</v>
      </c>
      <c r="AM2" s="500">
        <f t="shared" si="0"/>
        <v>39</v>
      </c>
      <c r="AN2" s="500">
        <f t="shared" si="0"/>
        <v>40</v>
      </c>
      <c r="AO2" s="500">
        <f t="shared" si="0"/>
        <v>41</v>
      </c>
      <c r="AP2" s="500">
        <f t="shared" si="0"/>
        <v>42</v>
      </c>
      <c r="AQ2" s="500">
        <f t="shared" si="0"/>
        <v>43</v>
      </c>
      <c r="AR2" s="500">
        <f t="shared" si="0"/>
        <v>44</v>
      </c>
      <c r="AS2" s="500">
        <f t="shared" si="0"/>
        <v>45</v>
      </c>
      <c r="AT2" s="500">
        <f t="shared" si="0"/>
        <v>46</v>
      </c>
      <c r="AU2" s="500">
        <f t="shared" si="0"/>
        <v>47</v>
      </c>
      <c r="AV2" s="500">
        <f t="shared" si="0"/>
        <v>48</v>
      </c>
      <c r="AW2" s="500">
        <f t="shared" si="0"/>
        <v>49</v>
      </c>
      <c r="AX2" s="500">
        <f t="shared" si="0"/>
        <v>50</v>
      </c>
      <c r="AY2" s="500">
        <f t="shared" si="0"/>
        <v>51</v>
      </c>
      <c r="AZ2" s="500">
        <f t="shared" si="0"/>
        <v>52</v>
      </c>
      <c r="BA2" s="500">
        <f t="shared" si="0"/>
        <v>53</v>
      </c>
      <c r="BB2" s="500">
        <f t="shared" si="0"/>
        <v>54</v>
      </c>
      <c r="BC2" s="500">
        <f t="shared" si="0"/>
        <v>55</v>
      </c>
      <c r="BD2" s="500">
        <f t="shared" si="0"/>
        <v>56</v>
      </c>
      <c r="BE2" s="500">
        <f t="shared" si="0"/>
        <v>57</v>
      </c>
      <c r="BF2" s="500">
        <f t="shared" si="0"/>
        <v>58</v>
      </c>
      <c r="BG2" s="500">
        <f t="shared" si="0"/>
        <v>59</v>
      </c>
      <c r="BH2" s="500">
        <f t="shared" si="0"/>
        <v>60</v>
      </c>
      <c r="BI2" s="500">
        <f t="shared" si="0"/>
        <v>61</v>
      </c>
      <c r="BJ2" s="500">
        <f t="shared" si="0"/>
        <v>62</v>
      </c>
      <c r="BK2" s="500">
        <f t="shared" si="0"/>
        <v>63</v>
      </c>
      <c r="BL2" s="500">
        <f t="shared" si="0"/>
        <v>64</v>
      </c>
      <c r="BM2" s="500">
        <f t="shared" si="0"/>
        <v>65</v>
      </c>
      <c r="BN2" s="500">
        <f t="shared" si="0"/>
        <v>66</v>
      </c>
      <c r="BO2" s="500">
        <f t="shared" ref="BO2:BX2" si="1">BN2+1</f>
        <v>67</v>
      </c>
      <c r="BP2" s="500">
        <f t="shared" si="1"/>
        <v>68</v>
      </c>
      <c r="BQ2" s="500">
        <f t="shared" si="1"/>
        <v>69</v>
      </c>
      <c r="BR2" s="500">
        <f t="shared" si="1"/>
        <v>70</v>
      </c>
      <c r="BS2" s="500">
        <f t="shared" si="1"/>
        <v>71</v>
      </c>
      <c r="BT2" s="500">
        <f t="shared" si="1"/>
        <v>72</v>
      </c>
      <c r="BU2" s="500">
        <f t="shared" si="1"/>
        <v>73</v>
      </c>
      <c r="BV2" s="500">
        <f t="shared" si="1"/>
        <v>74</v>
      </c>
      <c r="BW2" s="500">
        <f t="shared" si="1"/>
        <v>75</v>
      </c>
      <c r="BX2" s="500">
        <f t="shared" si="1"/>
        <v>76</v>
      </c>
    </row>
    <row r="3" spans="1:76">
      <c r="A3" s="392"/>
    </row>
    <row r="4" spans="1:76">
      <c r="A4" s="386"/>
      <c r="B4" s="386" t="s">
        <v>179</v>
      </c>
      <c r="C4" s="386" t="s">
        <v>180</v>
      </c>
      <c r="D4" s="386" t="s">
        <v>181</v>
      </c>
      <c r="E4" s="386" t="s">
        <v>182</v>
      </c>
      <c r="F4" s="386" t="s">
        <v>183</v>
      </c>
      <c r="G4" s="386" t="s">
        <v>184</v>
      </c>
      <c r="H4" s="386" t="s">
        <v>185</v>
      </c>
      <c r="I4" s="386" t="s">
        <v>186</v>
      </c>
      <c r="J4" s="386" t="s">
        <v>187</v>
      </c>
      <c r="K4" s="386" t="s">
        <v>188</v>
      </c>
      <c r="L4" s="386" t="s">
        <v>189</v>
      </c>
      <c r="M4" s="386" t="s">
        <v>190</v>
      </c>
      <c r="N4" s="386" t="s">
        <v>191</v>
      </c>
      <c r="O4" s="386" t="s">
        <v>192</v>
      </c>
      <c r="P4" s="386" t="s">
        <v>193</v>
      </c>
      <c r="Q4" s="386" t="s">
        <v>194</v>
      </c>
      <c r="R4" s="386" t="s">
        <v>195</v>
      </c>
      <c r="S4" s="386" t="s">
        <v>196</v>
      </c>
      <c r="T4" s="386" t="s">
        <v>197</v>
      </c>
      <c r="U4" s="386" t="s">
        <v>198</v>
      </c>
      <c r="V4" s="386" t="s">
        <v>199</v>
      </c>
      <c r="W4" s="386" t="s">
        <v>200</v>
      </c>
      <c r="X4" s="386" t="s">
        <v>201</v>
      </c>
      <c r="Y4" s="386" t="s">
        <v>202</v>
      </c>
      <c r="Z4" s="386" t="s">
        <v>203</v>
      </c>
      <c r="AA4" s="386" t="s">
        <v>204</v>
      </c>
      <c r="AB4" s="386" t="s">
        <v>205</v>
      </c>
      <c r="AC4" s="386" t="s">
        <v>206</v>
      </c>
      <c r="AD4" s="386" t="s">
        <v>207</v>
      </c>
      <c r="AE4" s="386" t="s">
        <v>208</v>
      </c>
      <c r="AF4" s="386" t="s">
        <v>209</v>
      </c>
      <c r="AG4" s="386" t="s">
        <v>210</v>
      </c>
      <c r="AH4" s="386" t="s">
        <v>211</v>
      </c>
      <c r="AI4" s="386" t="s">
        <v>212</v>
      </c>
      <c r="AJ4" s="386" t="s">
        <v>213</v>
      </c>
      <c r="AK4" s="386" t="s">
        <v>214</v>
      </c>
      <c r="AL4" s="386" t="s">
        <v>215</v>
      </c>
      <c r="AM4" s="386" t="s">
        <v>216</v>
      </c>
      <c r="AN4" s="386" t="s">
        <v>217</v>
      </c>
      <c r="AO4" s="386" t="s">
        <v>218</v>
      </c>
      <c r="AP4" s="386" t="s">
        <v>219</v>
      </c>
      <c r="AQ4" s="386" t="s">
        <v>220</v>
      </c>
      <c r="AR4" s="386" t="s">
        <v>221</v>
      </c>
      <c r="AS4" s="386" t="s">
        <v>222</v>
      </c>
      <c r="AT4" s="386" t="s">
        <v>223</v>
      </c>
      <c r="AU4" s="386" t="s">
        <v>224</v>
      </c>
      <c r="AV4" s="386" t="s">
        <v>225</v>
      </c>
      <c r="AW4" s="386" t="s">
        <v>226</v>
      </c>
      <c r="AX4" s="386" t="s">
        <v>227</v>
      </c>
      <c r="AY4" s="386" t="s">
        <v>228</v>
      </c>
      <c r="AZ4" s="386" t="s">
        <v>130</v>
      </c>
      <c r="BA4" s="386" t="s">
        <v>97</v>
      </c>
      <c r="BB4" s="386" t="s">
        <v>98</v>
      </c>
      <c r="BC4" s="386" t="s">
        <v>99</v>
      </c>
      <c r="BD4" s="386" t="s">
        <v>100</v>
      </c>
      <c r="BE4" s="386" t="s">
        <v>101</v>
      </c>
      <c r="BF4" s="386" t="s">
        <v>102</v>
      </c>
      <c r="BG4" s="386" t="s">
        <v>103</v>
      </c>
      <c r="BH4" s="386" t="s">
        <v>104</v>
      </c>
      <c r="BI4" s="386" t="s">
        <v>105</v>
      </c>
      <c r="BJ4" s="386" t="s">
        <v>106</v>
      </c>
      <c r="BK4" s="386" t="s">
        <v>107</v>
      </c>
      <c r="BL4" s="386" t="s">
        <v>108</v>
      </c>
      <c r="BM4" s="386" t="s">
        <v>109</v>
      </c>
      <c r="BN4" s="386" t="s">
        <v>110</v>
      </c>
      <c r="BO4" s="386" t="s">
        <v>111</v>
      </c>
      <c r="BP4" s="386" t="s">
        <v>112</v>
      </c>
      <c r="BQ4" s="386" t="s">
        <v>113</v>
      </c>
      <c r="BR4" s="386" t="s">
        <v>114</v>
      </c>
      <c r="BS4" s="386" t="s">
        <v>115</v>
      </c>
      <c r="BT4" s="386" t="s">
        <v>116</v>
      </c>
      <c r="BU4" s="386" t="s">
        <v>117</v>
      </c>
      <c r="BV4" s="386" t="s">
        <v>118</v>
      </c>
      <c r="BW4" s="386" t="s">
        <v>119</v>
      </c>
      <c r="BX4" s="386" t="s">
        <v>120</v>
      </c>
    </row>
    <row r="5" spans="1:76" ht="15">
      <c r="A5" s="491" t="s">
        <v>398</v>
      </c>
      <c r="B5" s="387" t="s">
        <v>311</v>
      </c>
      <c r="C5" s="487" t="s">
        <v>311</v>
      </c>
      <c r="D5" s="487" t="s">
        <v>311</v>
      </c>
      <c r="E5" s="487" t="s">
        <v>311</v>
      </c>
      <c r="F5" s="487" t="s">
        <v>311</v>
      </c>
      <c r="G5" s="487" t="s">
        <v>311</v>
      </c>
      <c r="H5" s="487" t="s">
        <v>311</v>
      </c>
      <c r="I5" s="487" t="s">
        <v>311</v>
      </c>
      <c r="J5" s="487" t="s">
        <v>311</v>
      </c>
      <c r="K5" s="487" t="s">
        <v>311</v>
      </c>
      <c r="L5" s="487" t="s">
        <v>311</v>
      </c>
      <c r="M5" s="487" t="s">
        <v>311</v>
      </c>
      <c r="N5" s="487" t="s">
        <v>311</v>
      </c>
      <c r="O5" s="487" t="s">
        <v>311</v>
      </c>
      <c r="P5" s="487" t="s">
        <v>311</v>
      </c>
      <c r="Q5" s="487" t="s">
        <v>311</v>
      </c>
      <c r="R5" s="487" t="s">
        <v>311</v>
      </c>
      <c r="S5" s="487" t="s">
        <v>311</v>
      </c>
      <c r="T5" s="487" t="s">
        <v>311</v>
      </c>
      <c r="U5" s="397"/>
      <c r="V5" s="397"/>
      <c r="W5" s="397"/>
      <c r="X5" s="397"/>
      <c r="Y5" s="397"/>
      <c r="Z5" s="397"/>
      <c r="AA5" s="387" t="s">
        <v>311</v>
      </c>
      <c r="AB5" s="487" t="s">
        <v>311</v>
      </c>
      <c r="AC5" s="487" t="s">
        <v>311</v>
      </c>
      <c r="AD5" s="487" t="s">
        <v>311</v>
      </c>
      <c r="AE5" s="487" t="s">
        <v>311</v>
      </c>
      <c r="AF5" s="487" t="s">
        <v>311</v>
      </c>
      <c r="AG5" s="487" t="s">
        <v>311</v>
      </c>
      <c r="AH5" s="487" t="s">
        <v>311</v>
      </c>
      <c r="AI5" s="487" t="s">
        <v>311</v>
      </c>
      <c r="AJ5" s="487" t="s">
        <v>311</v>
      </c>
      <c r="AK5" s="487" t="s">
        <v>311</v>
      </c>
      <c r="AL5" s="487" t="s">
        <v>311</v>
      </c>
      <c r="AM5" s="487" t="s">
        <v>311</v>
      </c>
      <c r="AN5" s="487" t="s">
        <v>311</v>
      </c>
      <c r="AO5" s="487" t="s">
        <v>311</v>
      </c>
      <c r="AP5" s="487" t="s">
        <v>311</v>
      </c>
      <c r="AQ5" s="487" t="s">
        <v>311</v>
      </c>
      <c r="AR5" s="487" t="s">
        <v>311</v>
      </c>
      <c r="AS5" s="487" t="s">
        <v>311</v>
      </c>
      <c r="AT5" s="386"/>
      <c r="AU5" s="397"/>
      <c r="AV5" s="397"/>
      <c r="AW5" s="397"/>
      <c r="AX5" s="397"/>
      <c r="AY5" s="397"/>
      <c r="AZ5" s="387" t="s">
        <v>311</v>
      </c>
      <c r="BA5" s="487" t="s">
        <v>311</v>
      </c>
      <c r="BB5" s="487" t="s">
        <v>311</v>
      </c>
      <c r="BC5" s="487" t="s">
        <v>311</v>
      </c>
      <c r="BD5" s="487" t="s">
        <v>311</v>
      </c>
      <c r="BE5" s="487" t="s">
        <v>311</v>
      </c>
      <c r="BF5" s="487" t="s">
        <v>311</v>
      </c>
      <c r="BG5" s="487" t="s">
        <v>311</v>
      </c>
      <c r="BH5" s="487" t="s">
        <v>311</v>
      </c>
      <c r="BI5" s="487" t="s">
        <v>311</v>
      </c>
      <c r="BJ5" s="487" t="s">
        <v>311</v>
      </c>
      <c r="BK5" s="487" t="s">
        <v>311</v>
      </c>
      <c r="BL5" s="487" t="s">
        <v>311</v>
      </c>
      <c r="BM5" s="487" t="s">
        <v>311</v>
      </c>
      <c r="BN5" s="487" t="s">
        <v>311</v>
      </c>
      <c r="BO5" s="487" t="s">
        <v>311</v>
      </c>
      <c r="BP5" s="487" t="s">
        <v>311</v>
      </c>
      <c r="BQ5" s="487" t="s">
        <v>311</v>
      </c>
      <c r="BR5" s="487" t="s">
        <v>311</v>
      </c>
      <c r="BS5" s="386"/>
      <c r="BT5" s="386"/>
      <c r="BU5" s="386"/>
      <c r="BV5" s="386"/>
      <c r="BW5" s="386"/>
      <c r="BX5" s="386"/>
    </row>
    <row r="6" spans="1:76" ht="30">
      <c r="A6" s="492" t="s">
        <v>403</v>
      </c>
      <c r="B6" s="387" t="s">
        <v>311</v>
      </c>
      <c r="C6" s="487" t="s">
        <v>311</v>
      </c>
      <c r="D6" s="487" t="s">
        <v>311</v>
      </c>
      <c r="E6" s="487" t="s">
        <v>311</v>
      </c>
      <c r="F6" s="487" t="s">
        <v>311</v>
      </c>
      <c r="G6" s="487" t="s">
        <v>311</v>
      </c>
      <c r="H6" s="487" t="s">
        <v>311</v>
      </c>
      <c r="I6" s="487" t="s">
        <v>311</v>
      </c>
      <c r="J6" s="487" t="s">
        <v>311</v>
      </c>
      <c r="K6" s="487" t="s">
        <v>311</v>
      </c>
      <c r="L6" s="487" t="s">
        <v>311</v>
      </c>
      <c r="M6" s="487" t="s">
        <v>311</v>
      </c>
      <c r="N6" s="487" t="s">
        <v>311</v>
      </c>
      <c r="O6" s="487" t="s">
        <v>311</v>
      </c>
      <c r="P6" s="487" t="s">
        <v>311</v>
      </c>
      <c r="Q6" s="487" t="s">
        <v>311</v>
      </c>
      <c r="R6" s="487" t="s">
        <v>311</v>
      </c>
      <c r="S6" s="487" t="s">
        <v>311</v>
      </c>
      <c r="T6" s="487" t="s">
        <v>311</v>
      </c>
      <c r="U6" s="397"/>
      <c r="V6" s="397"/>
      <c r="W6" s="397"/>
      <c r="X6" s="397"/>
      <c r="Y6" s="397"/>
      <c r="Z6" s="397"/>
      <c r="AA6" s="387" t="s">
        <v>311</v>
      </c>
      <c r="AB6" s="487" t="s">
        <v>311</v>
      </c>
      <c r="AC6" s="487" t="s">
        <v>311</v>
      </c>
      <c r="AD6" s="487" t="s">
        <v>311</v>
      </c>
      <c r="AE6" s="487" t="s">
        <v>311</v>
      </c>
      <c r="AF6" s="487" t="s">
        <v>311</v>
      </c>
      <c r="AG6" s="487" t="s">
        <v>311</v>
      </c>
      <c r="AH6" s="487" t="s">
        <v>311</v>
      </c>
      <c r="AI6" s="487" t="s">
        <v>311</v>
      </c>
      <c r="AJ6" s="487" t="s">
        <v>311</v>
      </c>
      <c r="AK6" s="487" t="s">
        <v>311</v>
      </c>
      <c r="AL6" s="487" t="s">
        <v>311</v>
      </c>
      <c r="AM6" s="487" t="s">
        <v>311</v>
      </c>
      <c r="AN6" s="487" t="s">
        <v>311</v>
      </c>
      <c r="AO6" s="487" t="s">
        <v>311</v>
      </c>
      <c r="AP6" s="487" t="s">
        <v>311</v>
      </c>
      <c r="AQ6" s="487" t="s">
        <v>311</v>
      </c>
      <c r="AR6" s="487" t="s">
        <v>311</v>
      </c>
      <c r="AS6" s="487" t="s">
        <v>311</v>
      </c>
      <c r="AT6" s="397"/>
      <c r="AU6" s="397"/>
      <c r="AV6" s="397"/>
      <c r="AW6" s="397"/>
      <c r="AX6" s="397"/>
      <c r="AY6" s="397"/>
      <c r="AZ6" s="387" t="s">
        <v>311</v>
      </c>
      <c r="BA6" s="487" t="s">
        <v>311</v>
      </c>
      <c r="BB6" s="487" t="s">
        <v>311</v>
      </c>
      <c r="BC6" s="487" t="s">
        <v>311</v>
      </c>
      <c r="BD6" s="487" t="s">
        <v>311</v>
      </c>
      <c r="BE6" s="487" t="s">
        <v>311</v>
      </c>
      <c r="BF6" s="487" t="s">
        <v>311</v>
      </c>
      <c r="BG6" s="487" t="s">
        <v>311</v>
      </c>
      <c r="BH6" s="487" t="s">
        <v>311</v>
      </c>
      <c r="BI6" s="487" t="s">
        <v>311</v>
      </c>
      <c r="BJ6" s="487" t="s">
        <v>311</v>
      </c>
      <c r="BK6" s="487" t="s">
        <v>311</v>
      </c>
      <c r="BL6" s="487" t="s">
        <v>311</v>
      </c>
      <c r="BM6" s="487" t="s">
        <v>311</v>
      </c>
      <c r="BN6" s="487" t="s">
        <v>311</v>
      </c>
      <c r="BO6" s="487" t="s">
        <v>311</v>
      </c>
      <c r="BP6" s="487" t="s">
        <v>311</v>
      </c>
      <c r="BQ6" s="487" t="s">
        <v>311</v>
      </c>
      <c r="BR6" s="487" t="s">
        <v>311</v>
      </c>
      <c r="BS6" s="386"/>
      <c r="BT6" s="386"/>
      <c r="BU6" s="386"/>
      <c r="BV6" s="386"/>
      <c r="BW6" s="386"/>
      <c r="BX6" s="386"/>
    </row>
    <row r="7" spans="1:76" ht="15">
      <c r="A7" s="493" t="s">
        <v>404</v>
      </c>
      <c r="B7" s="387" t="s">
        <v>311</v>
      </c>
      <c r="C7" s="487" t="s">
        <v>311</v>
      </c>
      <c r="D7" s="487" t="s">
        <v>311</v>
      </c>
      <c r="E7" s="487" t="s">
        <v>311</v>
      </c>
      <c r="F7" s="487" t="s">
        <v>311</v>
      </c>
      <c r="G7" s="487" t="s">
        <v>311</v>
      </c>
      <c r="H7" s="487" t="s">
        <v>311</v>
      </c>
      <c r="I7" s="487" t="s">
        <v>311</v>
      </c>
      <c r="J7" s="487" t="s">
        <v>311</v>
      </c>
      <c r="K7" s="487" t="s">
        <v>311</v>
      </c>
      <c r="L7" s="487" t="s">
        <v>311</v>
      </c>
      <c r="M7" s="487" t="s">
        <v>311</v>
      </c>
      <c r="N7" s="487" t="s">
        <v>311</v>
      </c>
      <c r="O7" s="487" t="s">
        <v>311</v>
      </c>
      <c r="P7" s="487" t="s">
        <v>311</v>
      </c>
      <c r="Q7" s="487" t="s">
        <v>311</v>
      </c>
      <c r="R7" s="487" t="s">
        <v>311</v>
      </c>
      <c r="S7" s="487" t="s">
        <v>311</v>
      </c>
      <c r="T7" s="487" t="s">
        <v>311</v>
      </c>
      <c r="U7" s="397"/>
      <c r="V7" s="397"/>
      <c r="W7" s="397"/>
      <c r="X7" s="397"/>
      <c r="Y7" s="397"/>
      <c r="Z7" s="397"/>
      <c r="AA7" s="387" t="s">
        <v>311</v>
      </c>
      <c r="AB7" s="487" t="s">
        <v>311</v>
      </c>
      <c r="AC7" s="487" t="s">
        <v>311</v>
      </c>
      <c r="AD7" s="487" t="s">
        <v>311</v>
      </c>
      <c r="AE7" s="487" t="s">
        <v>311</v>
      </c>
      <c r="AF7" s="487" t="s">
        <v>311</v>
      </c>
      <c r="AG7" s="487" t="s">
        <v>311</v>
      </c>
      <c r="AH7" s="487" t="s">
        <v>311</v>
      </c>
      <c r="AI7" s="487" t="s">
        <v>311</v>
      </c>
      <c r="AJ7" s="487" t="s">
        <v>311</v>
      </c>
      <c r="AK7" s="487" t="s">
        <v>311</v>
      </c>
      <c r="AL7" s="487" t="s">
        <v>311</v>
      </c>
      <c r="AM7" s="487" t="s">
        <v>311</v>
      </c>
      <c r="AN7" s="487" t="s">
        <v>311</v>
      </c>
      <c r="AO7" s="487" t="s">
        <v>311</v>
      </c>
      <c r="AP7" s="487" t="s">
        <v>311</v>
      </c>
      <c r="AQ7" s="487" t="s">
        <v>311</v>
      </c>
      <c r="AR7" s="487" t="s">
        <v>311</v>
      </c>
      <c r="AS7" s="487" t="s">
        <v>311</v>
      </c>
      <c r="AT7" s="397"/>
      <c r="AU7" s="397"/>
      <c r="AV7" s="397"/>
      <c r="AW7" s="397"/>
      <c r="AX7" s="397"/>
      <c r="AY7" s="397"/>
      <c r="AZ7" s="387" t="s">
        <v>311</v>
      </c>
      <c r="BA7" s="487" t="s">
        <v>311</v>
      </c>
      <c r="BB7" s="487" t="s">
        <v>311</v>
      </c>
      <c r="BC7" s="487" t="s">
        <v>311</v>
      </c>
      <c r="BD7" s="487" t="s">
        <v>311</v>
      </c>
      <c r="BE7" s="487" t="s">
        <v>311</v>
      </c>
      <c r="BF7" s="487" t="s">
        <v>311</v>
      </c>
      <c r="BG7" s="487" t="s">
        <v>311</v>
      </c>
      <c r="BH7" s="487" t="s">
        <v>311</v>
      </c>
      <c r="BI7" s="487" t="s">
        <v>311</v>
      </c>
      <c r="BJ7" s="487" t="s">
        <v>311</v>
      </c>
      <c r="BK7" s="487" t="s">
        <v>311</v>
      </c>
      <c r="BL7" s="487" t="s">
        <v>311</v>
      </c>
      <c r="BM7" s="487" t="s">
        <v>311</v>
      </c>
      <c r="BN7" s="487" t="s">
        <v>311</v>
      </c>
      <c r="BO7" s="487" t="s">
        <v>311</v>
      </c>
      <c r="BP7" s="487" t="s">
        <v>311</v>
      </c>
      <c r="BQ7" s="487" t="s">
        <v>311</v>
      </c>
      <c r="BR7" s="487" t="s">
        <v>311</v>
      </c>
      <c r="BS7" s="386"/>
      <c r="BT7" s="386"/>
      <c r="BU7" s="386"/>
      <c r="BV7" s="386"/>
      <c r="BW7" s="386"/>
      <c r="BX7" s="386"/>
    </row>
    <row r="8" spans="1:76" ht="15">
      <c r="A8" s="494" t="s">
        <v>405</v>
      </c>
      <c r="B8" s="387" t="s">
        <v>311</v>
      </c>
      <c r="C8" s="487" t="s">
        <v>311</v>
      </c>
      <c r="D8" s="487" t="s">
        <v>311</v>
      </c>
      <c r="E8" s="487" t="s">
        <v>311</v>
      </c>
      <c r="F8" s="487" t="s">
        <v>311</v>
      </c>
      <c r="G8" s="487" t="s">
        <v>311</v>
      </c>
      <c r="H8" s="487" t="s">
        <v>311</v>
      </c>
      <c r="I8" s="487" t="s">
        <v>311</v>
      </c>
      <c r="J8" s="487" t="s">
        <v>311</v>
      </c>
      <c r="K8" s="487" t="s">
        <v>311</v>
      </c>
      <c r="L8" s="487" t="s">
        <v>311</v>
      </c>
      <c r="M8" s="487" t="s">
        <v>311</v>
      </c>
      <c r="N8" s="487" t="s">
        <v>311</v>
      </c>
      <c r="O8" s="487" t="s">
        <v>311</v>
      </c>
      <c r="P8" s="487" t="s">
        <v>311</v>
      </c>
      <c r="Q8" s="487" t="s">
        <v>311</v>
      </c>
      <c r="R8" s="487" t="s">
        <v>311</v>
      </c>
      <c r="S8" s="487" t="s">
        <v>311</v>
      </c>
      <c r="T8" s="487" t="s">
        <v>311</v>
      </c>
      <c r="U8" s="397"/>
      <c r="V8" s="397"/>
      <c r="W8" s="397"/>
      <c r="X8" s="397"/>
      <c r="Y8" s="397"/>
      <c r="Z8" s="397"/>
      <c r="AA8" s="387" t="s">
        <v>311</v>
      </c>
      <c r="AB8" s="487" t="s">
        <v>311</v>
      </c>
      <c r="AC8" s="487" t="s">
        <v>311</v>
      </c>
      <c r="AD8" s="487" t="s">
        <v>311</v>
      </c>
      <c r="AE8" s="487" t="s">
        <v>311</v>
      </c>
      <c r="AF8" s="487" t="s">
        <v>311</v>
      </c>
      <c r="AG8" s="487" t="s">
        <v>311</v>
      </c>
      <c r="AH8" s="487" t="s">
        <v>311</v>
      </c>
      <c r="AI8" s="487" t="s">
        <v>311</v>
      </c>
      <c r="AJ8" s="487" t="s">
        <v>311</v>
      </c>
      <c r="AK8" s="487" t="s">
        <v>311</v>
      </c>
      <c r="AL8" s="487" t="s">
        <v>311</v>
      </c>
      <c r="AM8" s="487" t="s">
        <v>311</v>
      </c>
      <c r="AN8" s="487" t="s">
        <v>311</v>
      </c>
      <c r="AO8" s="487" t="s">
        <v>311</v>
      </c>
      <c r="AP8" s="487" t="s">
        <v>311</v>
      </c>
      <c r="AQ8" s="487" t="s">
        <v>311</v>
      </c>
      <c r="AR8" s="487" t="s">
        <v>311</v>
      </c>
      <c r="AS8" s="487" t="s">
        <v>311</v>
      </c>
      <c r="AT8" s="397"/>
      <c r="AU8" s="397"/>
      <c r="AV8" s="397"/>
      <c r="AW8" s="397"/>
      <c r="AX8" s="397"/>
      <c r="AY8" s="397"/>
      <c r="AZ8" s="387" t="s">
        <v>311</v>
      </c>
      <c r="BA8" s="487" t="s">
        <v>311</v>
      </c>
      <c r="BB8" s="487" t="s">
        <v>311</v>
      </c>
      <c r="BC8" s="487" t="s">
        <v>311</v>
      </c>
      <c r="BD8" s="487" t="s">
        <v>311</v>
      </c>
      <c r="BE8" s="487" t="s">
        <v>311</v>
      </c>
      <c r="BF8" s="487" t="s">
        <v>311</v>
      </c>
      <c r="BG8" s="487" t="s">
        <v>311</v>
      </c>
      <c r="BH8" s="487" t="s">
        <v>311</v>
      </c>
      <c r="BI8" s="487" t="s">
        <v>311</v>
      </c>
      <c r="BJ8" s="487" t="s">
        <v>311</v>
      </c>
      <c r="BK8" s="487" t="s">
        <v>311</v>
      </c>
      <c r="BL8" s="487" t="s">
        <v>311</v>
      </c>
      <c r="BM8" s="487" t="s">
        <v>311</v>
      </c>
      <c r="BN8" s="487" t="s">
        <v>311</v>
      </c>
      <c r="BO8" s="487" t="s">
        <v>311</v>
      </c>
      <c r="BP8" s="487" t="s">
        <v>311</v>
      </c>
      <c r="BQ8" s="487" t="s">
        <v>311</v>
      </c>
      <c r="BR8" s="487" t="s">
        <v>311</v>
      </c>
      <c r="BS8" s="386"/>
      <c r="BT8" s="386"/>
      <c r="BU8" s="386"/>
      <c r="BV8" s="386"/>
      <c r="BW8" s="386"/>
      <c r="BX8" s="386"/>
    </row>
    <row r="9" spans="1:76" ht="15">
      <c r="A9" s="494" t="s">
        <v>406</v>
      </c>
      <c r="B9" s="387" t="s">
        <v>311</v>
      </c>
      <c r="C9" s="487" t="s">
        <v>311</v>
      </c>
      <c r="D9" s="487" t="s">
        <v>311</v>
      </c>
      <c r="E9" s="487" t="s">
        <v>311</v>
      </c>
      <c r="F9" s="487" t="s">
        <v>311</v>
      </c>
      <c r="G9" s="487" t="s">
        <v>311</v>
      </c>
      <c r="H9" s="487" t="s">
        <v>311</v>
      </c>
      <c r="I9" s="487" t="s">
        <v>311</v>
      </c>
      <c r="J9" s="487" t="s">
        <v>311</v>
      </c>
      <c r="K9" s="487" t="s">
        <v>311</v>
      </c>
      <c r="L9" s="487" t="s">
        <v>311</v>
      </c>
      <c r="M9" s="487" t="s">
        <v>311</v>
      </c>
      <c r="N9" s="487" t="s">
        <v>311</v>
      </c>
      <c r="O9" s="487" t="s">
        <v>311</v>
      </c>
      <c r="P9" s="487" t="s">
        <v>311</v>
      </c>
      <c r="Q9" s="487" t="s">
        <v>311</v>
      </c>
      <c r="R9" s="487" t="s">
        <v>311</v>
      </c>
      <c r="S9" s="487" t="s">
        <v>311</v>
      </c>
      <c r="T9" s="487" t="s">
        <v>311</v>
      </c>
      <c r="U9" s="397"/>
      <c r="V9" s="397"/>
      <c r="W9" s="397"/>
      <c r="X9" s="397"/>
      <c r="Y9" s="397"/>
      <c r="Z9" s="397"/>
      <c r="AA9" s="387" t="s">
        <v>311</v>
      </c>
      <c r="AB9" s="487" t="s">
        <v>311</v>
      </c>
      <c r="AC9" s="487" t="s">
        <v>311</v>
      </c>
      <c r="AD9" s="487" t="s">
        <v>311</v>
      </c>
      <c r="AE9" s="487" t="s">
        <v>311</v>
      </c>
      <c r="AF9" s="487" t="s">
        <v>311</v>
      </c>
      <c r="AG9" s="487" t="s">
        <v>311</v>
      </c>
      <c r="AH9" s="487" t="s">
        <v>311</v>
      </c>
      <c r="AI9" s="487" t="s">
        <v>311</v>
      </c>
      <c r="AJ9" s="487" t="s">
        <v>311</v>
      </c>
      <c r="AK9" s="487" t="s">
        <v>311</v>
      </c>
      <c r="AL9" s="487" t="s">
        <v>311</v>
      </c>
      <c r="AM9" s="487" t="s">
        <v>311</v>
      </c>
      <c r="AN9" s="487" t="s">
        <v>311</v>
      </c>
      <c r="AO9" s="487" t="s">
        <v>311</v>
      </c>
      <c r="AP9" s="487" t="s">
        <v>311</v>
      </c>
      <c r="AQ9" s="487" t="s">
        <v>311</v>
      </c>
      <c r="AR9" s="487" t="s">
        <v>311</v>
      </c>
      <c r="AS9" s="487" t="s">
        <v>311</v>
      </c>
      <c r="AT9" s="397"/>
      <c r="AU9" s="397"/>
      <c r="AV9" s="397"/>
      <c r="AW9" s="397"/>
      <c r="AX9" s="397"/>
      <c r="AY9" s="397"/>
      <c r="AZ9" s="387" t="s">
        <v>311</v>
      </c>
      <c r="BA9" s="487" t="s">
        <v>311</v>
      </c>
      <c r="BB9" s="487" t="s">
        <v>311</v>
      </c>
      <c r="BC9" s="487" t="s">
        <v>311</v>
      </c>
      <c r="BD9" s="487" t="s">
        <v>311</v>
      </c>
      <c r="BE9" s="487" t="s">
        <v>311</v>
      </c>
      <c r="BF9" s="487" t="s">
        <v>311</v>
      </c>
      <c r="BG9" s="487" t="s">
        <v>311</v>
      </c>
      <c r="BH9" s="487" t="s">
        <v>311</v>
      </c>
      <c r="BI9" s="487" t="s">
        <v>311</v>
      </c>
      <c r="BJ9" s="487" t="s">
        <v>311</v>
      </c>
      <c r="BK9" s="487" t="s">
        <v>311</v>
      </c>
      <c r="BL9" s="487" t="s">
        <v>311</v>
      </c>
      <c r="BM9" s="487" t="s">
        <v>311</v>
      </c>
      <c r="BN9" s="487" t="s">
        <v>311</v>
      </c>
      <c r="BO9" s="487" t="s">
        <v>311</v>
      </c>
      <c r="BP9" s="487" t="s">
        <v>311</v>
      </c>
      <c r="BQ9" s="487" t="s">
        <v>311</v>
      </c>
      <c r="BR9" s="487" t="s">
        <v>311</v>
      </c>
      <c r="BS9" s="386"/>
      <c r="BT9" s="386"/>
      <c r="BU9" s="386"/>
      <c r="BV9" s="386"/>
      <c r="BW9" s="386"/>
      <c r="BX9" s="386"/>
    </row>
    <row r="10" spans="1:76" ht="16">
      <c r="A10" s="495" t="s">
        <v>387</v>
      </c>
      <c r="B10" s="387" t="s">
        <v>311</v>
      </c>
      <c r="C10" s="487" t="s">
        <v>311</v>
      </c>
      <c r="D10" s="487" t="s">
        <v>311</v>
      </c>
      <c r="E10" s="487" t="s">
        <v>311</v>
      </c>
      <c r="F10" s="487" t="s">
        <v>311</v>
      </c>
      <c r="G10" s="487" t="s">
        <v>311</v>
      </c>
      <c r="H10" s="487" t="s">
        <v>311</v>
      </c>
      <c r="I10" s="487" t="s">
        <v>311</v>
      </c>
      <c r="J10" s="487" t="s">
        <v>311</v>
      </c>
      <c r="K10" s="487" t="s">
        <v>311</v>
      </c>
      <c r="L10" s="487" t="s">
        <v>311</v>
      </c>
      <c r="M10" s="487" t="s">
        <v>311</v>
      </c>
      <c r="N10" s="487" t="s">
        <v>311</v>
      </c>
      <c r="O10" s="487" t="s">
        <v>311</v>
      </c>
      <c r="P10" s="487" t="s">
        <v>311</v>
      </c>
      <c r="Q10" s="487" t="s">
        <v>311</v>
      </c>
      <c r="R10" s="487" t="s">
        <v>311</v>
      </c>
      <c r="S10" s="487" t="s">
        <v>311</v>
      </c>
      <c r="T10" s="487" t="s">
        <v>311</v>
      </c>
      <c r="U10" s="397"/>
      <c r="V10" s="397"/>
      <c r="W10" s="397"/>
      <c r="X10" s="397"/>
      <c r="Y10" s="397"/>
      <c r="Z10" s="397"/>
      <c r="AA10" s="387" t="s">
        <v>311</v>
      </c>
      <c r="AB10" s="487" t="s">
        <v>311</v>
      </c>
      <c r="AC10" s="487" t="s">
        <v>311</v>
      </c>
      <c r="AD10" s="487" t="s">
        <v>311</v>
      </c>
      <c r="AE10" s="487" t="s">
        <v>311</v>
      </c>
      <c r="AF10" s="487" t="s">
        <v>311</v>
      </c>
      <c r="AG10" s="487" t="s">
        <v>311</v>
      </c>
      <c r="AH10" s="487" t="s">
        <v>311</v>
      </c>
      <c r="AI10" s="487" t="s">
        <v>311</v>
      </c>
      <c r="AJ10" s="487" t="s">
        <v>311</v>
      </c>
      <c r="AK10" s="487" t="s">
        <v>311</v>
      </c>
      <c r="AL10" s="487" t="s">
        <v>311</v>
      </c>
      <c r="AM10" s="487" t="s">
        <v>311</v>
      </c>
      <c r="AN10" s="487" t="s">
        <v>311</v>
      </c>
      <c r="AO10" s="487" t="s">
        <v>311</v>
      </c>
      <c r="AP10" s="487" t="s">
        <v>311</v>
      </c>
      <c r="AQ10" s="487" t="s">
        <v>311</v>
      </c>
      <c r="AR10" s="487" t="s">
        <v>311</v>
      </c>
      <c r="AS10" s="487" t="s">
        <v>311</v>
      </c>
      <c r="AT10" s="397"/>
      <c r="AU10" s="397"/>
      <c r="AV10" s="397"/>
      <c r="AW10" s="397"/>
      <c r="AX10" s="397"/>
      <c r="AY10" s="397"/>
      <c r="AZ10" s="387" t="s">
        <v>311</v>
      </c>
      <c r="BA10" s="487" t="s">
        <v>311</v>
      </c>
      <c r="BB10" s="487" t="s">
        <v>311</v>
      </c>
      <c r="BC10" s="487" t="s">
        <v>311</v>
      </c>
      <c r="BD10" s="487" t="s">
        <v>311</v>
      </c>
      <c r="BE10" s="487" t="s">
        <v>311</v>
      </c>
      <c r="BF10" s="487" t="s">
        <v>311</v>
      </c>
      <c r="BG10" s="487" t="s">
        <v>311</v>
      </c>
      <c r="BH10" s="487" t="s">
        <v>311</v>
      </c>
      <c r="BI10" s="487" t="s">
        <v>311</v>
      </c>
      <c r="BJ10" s="487" t="s">
        <v>311</v>
      </c>
      <c r="BK10" s="487" t="s">
        <v>311</v>
      </c>
      <c r="BL10" s="487" t="s">
        <v>311</v>
      </c>
      <c r="BM10" s="487" t="s">
        <v>311</v>
      </c>
      <c r="BN10" s="487" t="s">
        <v>311</v>
      </c>
      <c r="BO10" s="487" t="s">
        <v>311</v>
      </c>
      <c r="BP10" s="487" t="s">
        <v>311</v>
      </c>
      <c r="BQ10" s="487" t="s">
        <v>311</v>
      </c>
      <c r="BR10" s="487" t="s">
        <v>311</v>
      </c>
      <c r="BS10" s="386"/>
      <c r="BT10" s="386"/>
      <c r="BU10" s="386"/>
      <c r="BV10" s="386"/>
      <c r="BW10" s="386"/>
      <c r="BX10" s="386"/>
    </row>
    <row r="11" spans="1:76" ht="30">
      <c r="A11" s="495" t="s">
        <v>407</v>
      </c>
      <c r="B11" s="387" t="s">
        <v>311</v>
      </c>
      <c r="C11" s="487" t="s">
        <v>311</v>
      </c>
      <c r="D11" s="487" t="s">
        <v>311</v>
      </c>
      <c r="E11" s="487" t="s">
        <v>311</v>
      </c>
      <c r="F11" s="487" t="s">
        <v>311</v>
      </c>
      <c r="G11" s="487" t="s">
        <v>311</v>
      </c>
      <c r="H11" s="487" t="s">
        <v>311</v>
      </c>
      <c r="I11" s="487" t="s">
        <v>311</v>
      </c>
      <c r="J11" s="487" t="s">
        <v>311</v>
      </c>
      <c r="K11" s="487" t="s">
        <v>311</v>
      </c>
      <c r="L11" s="487" t="s">
        <v>311</v>
      </c>
      <c r="M11" s="487" t="s">
        <v>311</v>
      </c>
      <c r="N11" s="487" t="s">
        <v>311</v>
      </c>
      <c r="O11" s="487" t="s">
        <v>311</v>
      </c>
      <c r="P11" s="487" t="s">
        <v>311</v>
      </c>
      <c r="Q11" s="487" t="s">
        <v>311</v>
      </c>
      <c r="R11" s="487" t="s">
        <v>311</v>
      </c>
      <c r="S11" s="487" t="s">
        <v>311</v>
      </c>
      <c r="T11" s="487" t="s">
        <v>311</v>
      </c>
      <c r="U11" s="397"/>
      <c r="V11" s="397"/>
      <c r="W11" s="397"/>
      <c r="X11" s="397"/>
      <c r="Y11" s="397"/>
      <c r="Z11" s="397"/>
      <c r="AA11" s="387" t="s">
        <v>311</v>
      </c>
      <c r="AB11" s="487" t="s">
        <v>311</v>
      </c>
      <c r="AC11" s="487" t="s">
        <v>311</v>
      </c>
      <c r="AD11" s="487" t="s">
        <v>311</v>
      </c>
      <c r="AE11" s="487" t="s">
        <v>311</v>
      </c>
      <c r="AF11" s="487" t="s">
        <v>311</v>
      </c>
      <c r="AG11" s="487" t="s">
        <v>311</v>
      </c>
      <c r="AH11" s="487" t="s">
        <v>311</v>
      </c>
      <c r="AI11" s="487" t="s">
        <v>311</v>
      </c>
      <c r="AJ11" s="487" t="s">
        <v>311</v>
      </c>
      <c r="AK11" s="487" t="s">
        <v>311</v>
      </c>
      <c r="AL11" s="487" t="s">
        <v>311</v>
      </c>
      <c r="AM11" s="487" t="s">
        <v>311</v>
      </c>
      <c r="AN11" s="487" t="s">
        <v>311</v>
      </c>
      <c r="AO11" s="487" t="s">
        <v>311</v>
      </c>
      <c r="AP11" s="487" t="s">
        <v>311</v>
      </c>
      <c r="AQ11" s="487" t="s">
        <v>311</v>
      </c>
      <c r="AR11" s="487" t="s">
        <v>311</v>
      </c>
      <c r="AS11" s="487" t="s">
        <v>311</v>
      </c>
      <c r="AT11" s="397"/>
      <c r="AU11" s="397"/>
      <c r="AV11" s="397"/>
      <c r="AW11" s="397"/>
      <c r="AX11" s="397"/>
      <c r="AY11" s="397"/>
      <c r="AZ11" s="387" t="s">
        <v>311</v>
      </c>
      <c r="BA11" s="487" t="s">
        <v>311</v>
      </c>
      <c r="BB11" s="487" t="s">
        <v>311</v>
      </c>
      <c r="BC11" s="487" t="s">
        <v>311</v>
      </c>
      <c r="BD11" s="487" t="s">
        <v>311</v>
      </c>
      <c r="BE11" s="487" t="s">
        <v>311</v>
      </c>
      <c r="BF11" s="487" t="s">
        <v>311</v>
      </c>
      <c r="BG11" s="487" t="s">
        <v>311</v>
      </c>
      <c r="BH11" s="487" t="s">
        <v>311</v>
      </c>
      <c r="BI11" s="487" t="s">
        <v>311</v>
      </c>
      <c r="BJ11" s="487" t="s">
        <v>311</v>
      </c>
      <c r="BK11" s="487" t="s">
        <v>311</v>
      </c>
      <c r="BL11" s="487" t="s">
        <v>311</v>
      </c>
      <c r="BM11" s="487" t="s">
        <v>311</v>
      </c>
      <c r="BN11" s="487" t="s">
        <v>311</v>
      </c>
      <c r="BO11" s="487" t="s">
        <v>311</v>
      </c>
      <c r="BP11" s="487" t="s">
        <v>311</v>
      </c>
      <c r="BQ11" s="487" t="s">
        <v>311</v>
      </c>
      <c r="BR11" s="487" t="s">
        <v>311</v>
      </c>
      <c r="BS11" s="386"/>
      <c r="BT11" s="386"/>
      <c r="BU11" s="386"/>
      <c r="BV11" s="386"/>
      <c r="BW11" s="386"/>
      <c r="BX11" s="386"/>
    </row>
    <row r="12" spans="1:76" ht="16">
      <c r="A12" s="495" t="s">
        <v>408</v>
      </c>
      <c r="B12" s="387" t="s">
        <v>311</v>
      </c>
      <c r="C12" s="487" t="s">
        <v>311</v>
      </c>
      <c r="D12" s="487" t="s">
        <v>311</v>
      </c>
      <c r="E12" s="487" t="s">
        <v>311</v>
      </c>
      <c r="F12" s="487" t="s">
        <v>311</v>
      </c>
      <c r="G12" s="487" t="s">
        <v>311</v>
      </c>
      <c r="H12" s="487" t="s">
        <v>311</v>
      </c>
      <c r="I12" s="487" t="s">
        <v>311</v>
      </c>
      <c r="J12" s="487" t="s">
        <v>311</v>
      </c>
      <c r="K12" s="487" t="s">
        <v>311</v>
      </c>
      <c r="L12" s="487" t="s">
        <v>311</v>
      </c>
      <c r="M12" s="487" t="s">
        <v>311</v>
      </c>
      <c r="N12" s="487" t="s">
        <v>311</v>
      </c>
      <c r="O12" s="487" t="s">
        <v>311</v>
      </c>
      <c r="P12" s="487" t="s">
        <v>311</v>
      </c>
      <c r="Q12" s="487" t="s">
        <v>311</v>
      </c>
      <c r="R12" s="487" t="s">
        <v>311</v>
      </c>
      <c r="S12" s="487" t="s">
        <v>311</v>
      </c>
      <c r="T12" s="487" t="s">
        <v>311</v>
      </c>
      <c r="U12" s="397"/>
      <c r="V12" s="397"/>
      <c r="W12" s="397"/>
      <c r="X12" s="397"/>
      <c r="Y12" s="397"/>
      <c r="Z12" s="397"/>
      <c r="AA12" s="387" t="s">
        <v>311</v>
      </c>
      <c r="AB12" s="487" t="s">
        <v>311</v>
      </c>
      <c r="AC12" s="487" t="s">
        <v>311</v>
      </c>
      <c r="AD12" s="487" t="s">
        <v>311</v>
      </c>
      <c r="AE12" s="487" t="s">
        <v>311</v>
      </c>
      <c r="AF12" s="487" t="s">
        <v>311</v>
      </c>
      <c r="AG12" s="487" t="s">
        <v>311</v>
      </c>
      <c r="AH12" s="487" t="s">
        <v>311</v>
      </c>
      <c r="AI12" s="487" t="s">
        <v>311</v>
      </c>
      <c r="AJ12" s="487" t="s">
        <v>311</v>
      </c>
      <c r="AK12" s="487" t="s">
        <v>311</v>
      </c>
      <c r="AL12" s="487" t="s">
        <v>311</v>
      </c>
      <c r="AM12" s="487" t="s">
        <v>311</v>
      </c>
      <c r="AN12" s="487" t="s">
        <v>311</v>
      </c>
      <c r="AO12" s="487" t="s">
        <v>311</v>
      </c>
      <c r="AP12" s="487" t="s">
        <v>311</v>
      </c>
      <c r="AQ12" s="487" t="s">
        <v>311</v>
      </c>
      <c r="AR12" s="487" t="s">
        <v>311</v>
      </c>
      <c r="AS12" s="487" t="s">
        <v>311</v>
      </c>
      <c r="AT12" s="397"/>
      <c r="AU12" s="397"/>
      <c r="AV12" s="397"/>
      <c r="AW12" s="397"/>
      <c r="AX12" s="397"/>
      <c r="AY12" s="397"/>
      <c r="AZ12" s="387" t="s">
        <v>311</v>
      </c>
      <c r="BA12" s="487" t="s">
        <v>311</v>
      </c>
      <c r="BB12" s="487" t="s">
        <v>311</v>
      </c>
      <c r="BC12" s="487" t="s">
        <v>311</v>
      </c>
      <c r="BD12" s="487" t="s">
        <v>311</v>
      </c>
      <c r="BE12" s="487" t="s">
        <v>311</v>
      </c>
      <c r="BF12" s="487" t="s">
        <v>311</v>
      </c>
      <c r="BG12" s="487" t="s">
        <v>311</v>
      </c>
      <c r="BH12" s="487" t="s">
        <v>311</v>
      </c>
      <c r="BI12" s="487" t="s">
        <v>311</v>
      </c>
      <c r="BJ12" s="487" t="s">
        <v>311</v>
      </c>
      <c r="BK12" s="487" t="s">
        <v>311</v>
      </c>
      <c r="BL12" s="487" t="s">
        <v>311</v>
      </c>
      <c r="BM12" s="487" t="s">
        <v>311</v>
      </c>
      <c r="BN12" s="487" t="s">
        <v>311</v>
      </c>
      <c r="BO12" s="487" t="s">
        <v>311</v>
      </c>
      <c r="BP12" s="487" t="s">
        <v>311</v>
      </c>
      <c r="BQ12" s="487" t="s">
        <v>311</v>
      </c>
      <c r="BR12" s="487" t="s">
        <v>311</v>
      </c>
      <c r="BS12" s="386"/>
      <c r="BT12" s="386"/>
      <c r="BU12" s="386"/>
      <c r="BV12" s="386"/>
      <c r="BW12" s="386"/>
      <c r="BX12" s="386"/>
    </row>
    <row r="13" spans="1:76" ht="28">
      <c r="A13" s="502" t="s">
        <v>359</v>
      </c>
      <c r="B13" s="387" t="s">
        <v>311</v>
      </c>
      <c r="C13" s="487" t="s">
        <v>311</v>
      </c>
      <c r="D13" s="487" t="s">
        <v>311</v>
      </c>
      <c r="E13" s="487" t="s">
        <v>311</v>
      </c>
      <c r="F13" s="487" t="s">
        <v>311</v>
      </c>
      <c r="G13" s="487" t="s">
        <v>311</v>
      </c>
      <c r="H13" s="487" t="s">
        <v>311</v>
      </c>
      <c r="I13" s="487" t="s">
        <v>311</v>
      </c>
      <c r="J13" s="487" t="s">
        <v>311</v>
      </c>
      <c r="K13" s="487" t="s">
        <v>311</v>
      </c>
      <c r="L13" s="487" t="s">
        <v>311</v>
      </c>
      <c r="M13" s="487" t="s">
        <v>311</v>
      </c>
      <c r="N13" s="487" t="s">
        <v>311</v>
      </c>
      <c r="O13" s="487" t="s">
        <v>311</v>
      </c>
      <c r="P13" s="487" t="s">
        <v>311</v>
      </c>
      <c r="Q13" s="487" t="s">
        <v>311</v>
      </c>
      <c r="R13" s="487" t="s">
        <v>311</v>
      </c>
      <c r="S13" s="487" t="s">
        <v>311</v>
      </c>
      <c r="T13" s="487" t="s">
        <v>311</v>
      </c>
      <c r="U13" s="397"/>
      <c r="V13" s="397"/>
      <c r="W13" s="397"/>
      <c r="X13" s="397"/>
      <c r="Y13" s="397"/>
      <c r="Z13" s="397"/>
      <c r="AA13" s="387" t="s">
        <v>311</v>
      </c>
      <c r="AB13" s="487" t="s">
        <v>311</v>
      </c>
      <c r="AC13" s="487" t="s">
        <v>311</v>
      </c>
      <c r="AD13" s="487" t="s">
        <v>311</v>
      </c>
      <c r="AE13" s="487" t="s">
        <v>311</v>
      </c>
      <c r="AF13" s="487" t="s">
        <v>311</v>
      </c>
      <c r="AG13" s="487" t="s">
        <v>311</v>
      </c>
      <c r="AH13" s="487" t="s">
        <v>311</v>
      </c>
      <c r="AI13" s="487" t="s">
        <v>311</v>
      </c>
      <c r="AJ13" s="487" t="s">
        <v>311</v>
      </c>
      <c r="AK13" s="487" t="s">
        <v>311</v>
      </c>
      <c r="AL13" s="487" t="s">
        <v>311</v>
      </c>
      <c r="AM13" s="487" t="s">
        <v>311</v>
      </c>
      <c r="AN13" s="487" t="s">
        <v>311</v>
      </c>
      <c r="AO13" s="487" t="s">
        <v>311</v>
      </c>
      <c r="AP13" s="487" t="s">
        <v>311</v>
      </c>
      <c r="AQ13" s="487" t="s">
        <v>311</v>
      </c>
      <c r="AR13" s="487" t="s">
        <v>311</v>
      </c>
      <c r="AS13" s="487" t="s">
        <v>311</v>
      </c>
      <c r="AT13" s="397"/>
      <c r="AU13" s="397"/>
      <c r="AV13" s="397"/>
      <c r="AW13" s="397"/>
      <c r="AX13" s="397"/>
      <c r="AY13" s="397"/>
      <c r="AZ13" s="387" t="s">
        <v>311</v>
      </c>
      <c r="BA13" s="487" t="s">
        <v>311</v>
      </c>
      <c r="BB13" s="487" t="s">
        <v>311</v>
      </c>
      <c r="BC13" s="487" t="s">
        <v>311</v>
      </c>
      <c r="BD13" s="487" t="s">
        <v>311</v>
      </c>
      <c r="BE13" s="487" t="s">
        <v>311</v>
      </c>
      <c r="BF13" s="487" t="s">
        <v>311</v>
      </c>
      <c r="BG13" s="487" t="s">
        <v>311</v>
      </c>
      <c r="BH13" s="487" t="s">
        <v>311</v>
      </c>
      <c r="BI13" s="487" t="s">
        <v>311</v>
      </c>
      <c r="BJ13" s="487" t="s">
        <v>311</v>
      </c>
      <c r="BK13" s="487" t="s">
        <v>311</v>
      </c>
      <c r="BL13" s="487" t="s">
        <v>311</v>
      </c>
      <c r="BM13" s="487" t="s">
        <v>311</v>
      </c>
      <c r="BN13" s="487" t="s">
        <v>311</v>
      </c>
      <c r="BO13" s="487" t="s">
        <v>311</v>
      </c>
      <c r="BP13" s="487" t="s">
        <v>311</v>
      </c>
      <c r="BQ13" s="487" t="s">
        <v>311</v>
      </c>
      <c r="BR13" s="487" t="s">
        <v>311</v>
      </c>
      <c r="BS13" s="386"/>
      <c r="BT13" s="386"/>
      <c r="BU13" s="386"/>
      <c r="BV13" s="386"/>
      <c r="BW13" s="386"/>
      <c r="BX13" s="386"/>
    </row>
    <row r="14" spans="1:76" ht="15">
      <c r="A14" s="491" t="s">
        <v>390</v>
      </c>
      <c r="B14" s="387" t="s">
        <v>311</v>
      </c>
      <c r="C14" s="487" t="s">
        <v>311</v>
      </c>
      <c r="D14" s="487" t="s">
        <v>311</v>
      </c>
      <c r="E14" s="487" t="s">
        <v>311</v>
      </c>
      <c r="F14" s="487" t="s">
        <v>311</v>
      </c>
      <c r="G14" s="487" t="s">
        <v>311</v>
      </c>
      <c r="H14" s="487" t="s">
        <v>311</v>
      </c>
      <c r="I14" s="487" t="s">
        <v>311</v>
      </c>
      <c r="J14" s="487" t="s">
        <v>311</v>
      </c>
      <c r="K14" s="487" t="s">
        <v>311</v>
      </c>
      <c r="L14" s="487" t="s">
        <v>311</v>
      </c>
      <c r="M14" s="487" t="s">
        <v>311</v>
      </c>
      <c r="N14" s="487" t="s">
        <v>311</v>
      </c>
      <c r="O14" s="487" t="s">
        <v>311</v>
      </c>
      <c r="P14" s="487" t="s">
        <v>311</v>
      </c>
      <c r="Q14" s="487" t="s">
        <v>311</v>
      </c>
      <c r="R14" s="487" t="s">
        <v>311</v>
      </c>
      <c r="S14" s="487" t="s">
        <v>311</v>
      </c>
      <c r="T14" s="487" t="s">
        <v>311</v>
      </c>
      <c r="U14" s="397"/>
      <c r="V14" s="397"/>
      <c r="W14" s="397"/>
      <c r="X14" s="397"/>
      <c r="Y14" s="397"/>
      <c r="Z14" s="397"/>
      <c r="AA14" s="387" t="s">
        <v>311</v>
      </c>
      <c r="AB14" s="487" t="s">
        <v>311</v>
      </c>
      <c r="AC14" s="487" t="s">
        <v>311</v>
      </c>
      <c r="AD14" s="487" t="s">
        <v>311</v>
      </c>
      <c r="AE14" s="487" t="s">
        <v>311</v>
      </c>
      <c r="AF14" s="487" t="s">
        <v>311</v>
      </c>
      <c r="AG14" s="487" t="s">
        <v>311</v>
      </c>
      <c r="AH14" s="487" t="s">
        <v>311</v>
      </c>
      <c r="AI14" s="487" t="s">
        <v>311</v>
      </c>
      <c r="AJ14" s="487" t="s">
        <v>311</v>
      </c>
      <c r="AK14" s="487" t="s">
        <v>311</v>
      </c>
      <c r="AL14" s="487" t="s">
        <v>311</v>
      </c>
      <c r="AM14" s="487" t="s">
        <v>311</v>
      </c>
      <c r="AN14" s="487" t="s">
        <v>311</v>
      </c>
      <c r="AO14" s="487" t="s">
        <v>311</v>
      </c>
      <c r="AP14" s="487" t="s">
        <v>311</v>
      </c>
      <c r="AQ14" s="487" t="s">
        <v>311</v>
      </c>
      <c r="AR14" s="487" t="s">
        <v>311</v>
      </c>
      <c r="AS14" s="487" t="s">
        <v>311</v>
      </c>
      <c r="AT14" s="397"/>
      <c r="AU14" s="397"/>
      <c r="AV14" s="397"/>
      <c r="AW14" s="397"/>
      <c r="AX14" s="397"/>
      <c r="AY14" s="397"/>
      <c r="AZ14" s="387" t="s">
        <v>311</v>
      </c>
      <c r="BA14" s="487" t="s">
        <v>311</v>
      </c>
      <c r="BB14" s="487" t="s">
        <v>311</v>
      </c>
      <c r="BC14" s="487" t="s">
        <v>311</v>
      </c>
      <c r="BD14" s="487" t="s">
        <v>311</v>
      </c>
      <c r="BE14" s="487" t="s">
        <v>311</v>
      </c>
      <c r="BF14" s="487" t="s">
        <v>311</v>
      </c>
      <c r="BG14" s="487" t="s">
        <v>311</v>
      </c>
      <c r="BH14" s="487" t="s">
        <v>311</v>
      </c>
      <c r="BI14" s="487" t="s">
        <v>311</v>
      </c>
      <c r="BJ14" s="487" t="s">
        <v>311</v>
      </c>
      <c r="BK14" s="487" t="s">
        <v>311</v>
      </c>
      <c r="BL14" s="487" t="s">
        <v>311</v>
      </c>
      <c r="BM14" s="487" t="s">
        <v>311</v>
      </c>
      <c r="BN14" s="487" t="s">
        <v>311</v>
      </c>
      <c r="BO14" s="487" t="s">
        <v>311</v>
      </c>
      <c r="BP14" s="487" t="s">
        <v>311</v>
      </c>
      <c r="BQ14" s="487" t="s">
        <v>311</v>
      </c>
      <c r="BR14" s="487" t="s">
        <v>311</v>
      </c>
      <c r="BS14" s="386"/>
      <c r="BT14" s="386"/>
      <c r="BU14" s="386"/>
      <c r="BV14" s="386"/>
      <c r="BW14" s="386"/>
      <c r="BX14" s="386"/>
    </row>
    <row r="15" spans="1:76" ht="15">
      <c r="A15" s="496" t="s">
        <v>391</v>
      </c>
      <c r="B15" s="387" t="s">
        <v>311</v>
      </c>
      <c r="C15" s="487" t="s">
        <v>311</v>
      </c>
      <c r="D15" s="487" t="s">
        <v>311</v>
      </c>
      <c r="E15" s="487" t="s">
        <v>311</v>
      </c>
      <c r="F15" s="487" t="s">
        <v>311</v>
      </c>
      <c r="G15" s="487" t="s">
        <v>311</v>
      </c>
      <c r="H15" s="487" t="s">
        <v>311</v>
      </c>
      <c r="I15" s="487" t="s">
        <v>311</v>
      </c>
      <c r="J15" s="487" t="s">
        <v>311</v>
      </c>
      <c r="K15" s="487" t="s">
        <v>311</v>
      </c>
      <c r="L15" s="487" t="s">
        <v>311</v>
      </c>
      <c r="M15" s="487" t="s">
        <v>311</v>
      </c>
      <c r="N15" s="487" t="s">
        <v>311</v>
      </c>
      <c r="O15" s="487" t="s">
        <v>311</v>
      </c>
      <c r="P15" s="487" t="s">
        <v>311</v>
      </c>
      <c r="Q15" s="487" t="s">
        <v>311</v>
      </c>
      <c r="R15" s="487" t="s">
        <v>311</v>
      </c>
      <c r="S15" s="487" t="s">
        <v>311</v>
      </c>
      <c r="T15" s="487" t="s">
        <v>311</v>
      </c>
      <c r="U15" s="397"/>
      <c r="V15" s="397"/>
      <c r="W15" s="397"/>
      <c r="X15" s="397"/>
      <c r="Y15" s="397"/>
      <c r="Z15" s="397"/>
      <c r="AA15" s="387" t="s">
        <v>311</v>
      </c>
      <c r="AB15" s="487" t="s">
        <v>311</v>
      </c>
      <c r="AC15" s="487" t="s">
        <v>311</v>
      </c>
      <c r="AD15" s="487" t="s">
        <v>311</v>
      </c>
      <c r="AE15" s="487" t="s">
        <v>311</v>
      </c>
      <c r="AF15" s="487" t="s">
        <v>311</v>
      </c>
      <c r="AG15" s="487" t="s">
        <v>311</v>
      </c>
      <c r="AH15" s="487" t="s">
        <v>311</v>
      </c>
      <c r="AI15" s="487" t="s">
        <v>311</v>
      </c>
      <c r="AJ15" s="487" t="s">
        <v>311</v>
      </c>
      <c r="AK15" s="487" t="s">
        <v>311</v>
      </c>
      <c r="AL15" s="487" t="s">
        <v>311</v>
      </c>
      <c r="AM15" s="487" t="s">
        <v>311</v>
      </c>
      <c r="AN15" s="487" t="s">
        <v>311</v>
      </c>
      <c r="AO15" s="487" t="s">
        <v>311</v>
      </c>
      <c r="AP15" s="487" t="s">
        <v>311</v>
      </c>
      <c r="AQ15" s="487" t="s">
        <v>311</v>
      </c>
      <c r="AR15" s="487" t="s">
        <v>311</v>
      </c>
      <c r="AS15" s="487" t="s">
        <v>311</v>
      </c>
      <c r="AT15" s="397"/>
      <c r="AU15" s="397"/>
      <c r="AV15" s="397"/>
      <c r="AW15" s="397"/>
      <c r="AX15" s="397"/>
      <c r="AY15" s="397"/>
      <c r="AZ15" s="387" t="s">
        <v>311</v>
      </c>
      <c r="BA15" s="487" t="s">
        <v>311</v>
      </c>
      <c r="BB15" s="487" t="s">
        <v>311</v>
      </c>
      <c r="BC15" s="487" t="s">
        <v>311</v>
      </c>
      <c r="BD15" s="487" t="s">
        <v>311</v>
      </c>
      <c r="BE15" s="487" t="s">
        <v>311</v>
      </c>
      <c r="BF15" s="487" t="s">
        <v>311</v>
      </c>
      <c r="BG15" s="487" t="s">
        <v>311</v>
      </c>
      <c r="BH15" s="487" t="s">
        <v>311</v>
      </c>
      <c r="BI15" s="487" t="s">
        <v>311</v>
      </c>
      <c r="BJ15" s="487" t="s">
        <v>311</v>
      </c>
      <c r="BK15" s="487" t="s">
        <v>311</v>
      </c>
      <c r="BL15" s="487" t="s">
        <v>311</v>
      </c>
      <c r="BM15" s="487" t="s">
        <v>311</v>
      </c>
      <c r="BN15" s="487" t="s">
        <v>311</v>
      </c>
      <c r="BO15" s="487" t="s">
        <v>311</v>
      </c>
      <c r="BP15" s="487" t="s">
        <v>311</v>
      </c>
      <c r="BQ15" s="487" t="s">
        <v>311</v>
      </c>
      <c r="BR15" s="487" t="s">
        <v>311</v>
      </c>
      <c r="BS15" s="386"/>
      <c r="BT15" s="386"/>
      <c r="BU15" s="386"/>
      <c r="BV15" s="386"/>
      <c r="BW15" s="386"/>
      <c r="BX15" s="386"/>
    </row>
    <row r="16" spans="1:76">
      <c r="A16" s="499" t="s">
        <v>177</v>
      </c>
      <c r="B16" s="387" t="s">
        <v>311</v>
      </c>
      <c r="C16" s="487" t="s">
        <v>311</v>
      </c>
      <c r="D16" s="487" t="s">
        <v>311</v>
      </c>
      <c r="E16" s="487" t="s">
        <v>311</v>
      </c>
      <c r="F16" s="487" t="s">
        <v>311</v>
      </c>
      <c r="G16" s="487" t="s">
        <v>311</v>
      </c>
      <c r="H16" s="487" t="s">
        <v>311</v>
      </c>
      <c r="I16" s="487" t="s">
        <v>311</v>
      </c>
      <c r="J16" s="487" t="s">
        <v>311</v>
      </c>
      <c r="K16" s="487" t="s">
        <v>311</v>
      </c>
      <c r="L16" s="487" t="s">
        <v>311</v>
      </c>
      <c r="M16" s="487" t="s">
        <v>311</v>
      </c>
      <c r="N16" s="487" t="s">
        <v>311</v>
      </c>
      <c r="O16" s="487" t="s">
        <v>311</v>
      </c>
      <c r="P16" s="487" t="s">
        <v>311</v>
      </c>
      <c r="Q16" s="487" t="s">
        <v>311</v>
      </c>
      <c r="R16" s="487" t="s">
        <v>311</v>
      </c>
      <c r="S16" s="487" t="s">
        <v>311</v>
      </c>
      <c r="T16" s="487" t="s">
        <v>311</v>
      </c>
      <c r="U16" s="397"/>
      <c r="V16" s="397"/>
      <c r="W16" s="397"/>
      <c r="X16" s="397"/>
      <c r="Y16" s="397"/>
      <c r="Z16" s="397"/>
      <c r="AA16" s="387" t="s">
        <v>311</v>
      </c>
      <c r="AB16" s="487" t="s">
        <v>311</v>
      </c>
      <c r="AC16" s="487" t="s">
        <v>311</v>
      </c>
      <c r="AD16" s="487" t="s">
        <v>311</v>
      </c>
      <c r="AE16" s="487" t="s">
        <v>311</v>
      </c>
      <c r="AF16" s="487" t="s">
        <v>311</v>
      </c>
      <c r="AG16" s="487" t="s">
        <v>311</v>
      </c>
      <c r="AH16" s="487" t="s">
        <v>311</v>
      </c>
      <c r="AI16" s="487" t="s">
        <v>311</v>
      </c>
      <c r="AJ16" s="487" t="s">
        <v>311</v>
      </c>
      <c r="AK16" s="487" t="s">
        <v>311</v>
      </c>
      <c r="AL16" s="487" t="s">
        <v>311</v>
      </c>
      <c r="AM16" s="487" t="s">
        <v>311</v>
      </c>
      <c r="AN16" s="487" t="s">
        <v>311</v>
      </c>
      <c r="AO16" s="487" t="s">
        <v>311</v>
      </c>
      <c r="AP16" s="487" t="s">
        <v>311</v>
      </c>
      <c r="AQ16" s="487" t="s">
        <v>311</v>
      </c>
      <c r="AR16" s="487" t="s">
        <v>311</v>
      </c>
      <c r="AS16" s="487" t="s">
        <v>311</v>
      </c>
      <c r="AT16" s="397"/>
      <c r="AU16" s="397"/>
      <c r="AV16" s="397"/>
      <c r="AW16" s="397"/>
      <c r="AX16" s="397"/>
      <c r="AY16" s="397"/>
      <c r="AZ16" s="387" t="s">
        <v>311</v>
      </c>
      <c r="BA16" s="487" t="s">
        <v>311</v>
      </c>
      <c r="BB16" s="487" t="s">
        <v>311</v>
      </c>
      <c r="BC16" s="487" t="s">
        <v>311</v>
      </c>
      <c r="BD16" s="487" t="s">
        <v>311</v>
      </c>
      <c r="BE16" s="487" t="s">
        <v>311</v>
      </c>
      <c r="BF16" s="487" t="s">
        <v>311</v>
      </c>
      <c r="BG16" s="487" t="s">
        <v>311</v>
      </c>
      <c r="BH16" s="487" t="s">
        <v>311</v>
      </c>
      <c r="BI16" s="487" t="s">
        <v>311</v>
      </c>
      <c r="BJ16" s="487" t="s">
        <v>311</v>
      </c>
      <c r="BK16" s="487" t="s">
        <v>311</v>
      </c>
      <c r="BL16" s="487" t="s">
        <v>311</v>
      </c>
      <c r="BM16" s="487" t="s">
        <v>311</v>
      </c>
      <c r="BN16" s="487" t="s">
        <v>311</v>
      </c>
      <c r="BO16" s="487" t="s">
        <v>311</v>
      </c>
      <c r="BP16" s="487" t="s">
        <v>311</v>
      </c>
      <c r="BQ16" s="487" t="s">
        <v>311</v>
      </c>
      <c r="BR16" s="487" t="s">
        <v>311</v>
      </c>
      <c r="BS16" s="386"/>
      <c r="BT16" s="386"/>
      <c r="BU16" s="386"/>
      <c r="BV16" s="386"/>
      <c r="BW16" s="386"/>
      <c r="BX16" s="386"/>
    </row>
    <row r="17" spans="1:77">
      <c r="A17" s="387" t="s">
        <v>175</v>
      </c>
      <c r="B17" s="387" t="s">
        <v>311</v>
      </c>
      <c r="C17" s="487" t="s">
        <v>311</v>
      </c>
      <c r="D17" s="487" t="s">
        <v>311</v>
      </c>
      <c r="E17" s="487" t="s">
        <v>311</v>
      </c>
      <c r="F17" s="487" t="s">
        <v>311</v>
      </c>
      <c r="G17" s="487" t="s">
        <v>311</v>
      </c>
      <c r="H17" s="487" t="s">
        <v>311</v>
      </c>
      <c r="I17" s="487" t="s">
        <v>311</v>
      </c>
      <c r="J17" s="487" t="s">
        <v>311</v>
      </c>
      <c r="K17" s="487" t="s">
        <v>311</v>
      </c>
      <c r="L17" s="487" t="s">
        <v>311</v>
      </c>
      <c r="M17" s="487" t="s">
        <v>311</v>
      </c>
      <c r="N17" s="487" t="s">
        <v>311</v>
      </c>
      <c r="O17" s="487" t="s">
        <v>311</v>
      </c>
      <c r="P17" s="487" t="s">
        <v>311</v>
      </c>
      <c r="Q17" s="487" t="s">
        <v>311</v>
      </c>
      <c r="R17" s="487" t="s">
        <v>311</v>
      </c>
      <c r="S17" s="487" t="s">
        <v>311</v>
      </c>
      <c r="T17" s="487" t="s">
        <v>311</v>
      </c>
      <c r="U17" s="397"/>
      <c r="V17" s="397"/>
      <c r="W17" s="397"/>
      <c r="X17" s="397"/>
      <c r="Y17" s="397"/>
      <c r="Z17" s="397"/>
      <c r="AA17" s="387" t="s">
        <v>311</v>
      </c>
      <c r="AB17" s="487" t="s">
        <v>311</v>
      </c>
      <c r="AC17" s="487" t="s">
        <v>311</v>
      </c>
      <c r="AD17" s="487" t="s">
        <v>311</v>
      </c>
      <c r="AE17" s="487" t="s">
        <v>311</v>
      </c>
      <c r="AF17" s="487" t="s">
        <v>311</v>
      </c>
      <c r="AG17" s="487" t="s">
        <v>311</v>
      </c>
      <c r="AH17" s="487" t="s">
        <v>311</v>
      </c>
      <c r="AI17" s="487" t="s">
        <v>311</v>
      </c>
      <c r="AJ17" s="487" t="s">
        <v>311</v>
      </c>
      <c r="AK17" s="487" t="s">
        <v>311</v>
      </c>
      <c r="AL17" s="487" t="s">
        <v>311</v>
      </c>
      <c r="AM17" s="487" t="s">
        <v>311</v>
      </c>
      <c r="AN17" s="487" t="s">
        <v>311</v>
      </c>
      <c r="AO17" s="487" t="s">
        <v>311</v>
      </c>
      <c r="AP17" s="487" t="s">
        <v>311</v>
      </c>
      <c r="AQ17" s="487" t="s">
        <v>311</v>
      </c>
      <c r="AR17" s="487" t="s">
        <v>311</v>
      </c>
      <c r="AS17" s="487" t="s">
        <v>311</v>
      </c>
      <c r="AT17" s="397"/>
      <c r="AU17" s="397"/>
      <c r="AV17" s="397"/>
      <c r="AW17" s="397"/>
      <c r="AX17" s="397"/>
      <c r="AY17" s="397"/>
      <c r="AZ17" s="387" t="s">
        <v>311</v>
      </c>
      <c r="BA17" s="487" t="s">
        <v>311</v>
      </c>
      <c r="BB17" s="487" t="s">
        <v>311</v>
      </c>
      <c r="BC17" s="487" t="s">
        <v>311</v>
      </c>
      <c r="BD17" s="487" t="s">
        <v>311</v>
      </c>
      <c r="BE17" s="487" t="s">
        <v>311</v>
      </c>
      <c r="BF17" s="487" t="s">
        <v>311</v>
      </c>
      <c r="BG17" s="487" t="s">
        <v>311</v>
      </c>
      <c r="BH17" s="487" t="s">
        <v>311</v>
      </c>
      <c r="BI17" s="487" t="s">
        <v>311</v>
      </c>
      <c r="BJ17" s="487" t="s">
        <v>311</v>
      </c>
      <c r="BK17" s="487" t="s">
        <v>311</v>
      </c>
      <c r="BL17" s="487" t="s">
        <v>311</v>
      </c>
      <c r="BM17" s="487" t="s">
        <v>311</v>
      </c>
      <c r="BN17" s="487" t="s">
        <v>311</v>
      </c>
      <c r="BO17" s="487" t="s">
        <v>311</v>
      </c>
      <c r="BP17" s="487" t="s">
        <v>311</v>
      </c>
      <c r="BQ17" s="487" t="s">
        <v>311</v>
      </c>
      <c r="BR17" s="487" t="s">
        <v>311</v>
      </c>
      <c r="BS17" s="386"/>
      <c r="BT17" s="386"/>
      <c r="BU17" s="386"/>
      <c r="BV17" s="386"/>
      <c r="BW17" s="386"/>
      <c r="BX17" s="386"/>
    </row>
    <row r="18" spans="1:77">
      <c r="A18" s="387" t="s">
        <v>176</v>
      </c>
      <c r="B18" s="387" t="s">
        <v>311</v>
      </c>
      <c r="C18" s="487" t="s">
        <v>311</v>
      </c>
      <c r="D18" s="487" t="s">
        <v>311</v>
      </c>
      <c r="E18" s="487" t="s">
        <v>311</v>
      </c>
      <c r="F18" s="487" t="s">
        <v>311</v>
      </c>
      <c r="G18" s="487" t="s">
        <v>311</v>
      </c>
      <c r="H18" s="487" t="s">
        <v>311</v>
      </c>
      <c r="I18" s="487" t="s">
        <v>311</v>
      </c>
      <c r="J18" s="487" t="s">
        <v>311</v>
      </c>
      <c r="K18" s="487" t="s">
        <v>311</v>
      </c>
      <c r="L18" s="487" t="s">
        <v>311</v>
      </c>
      <c r="M18" s="487" t="s">
        <v>311</v>
      </c>
      <c r="N18" s="487" t="s">
        <v>311</v>
      </c>
      <c r="O18" s="487" t="s">
        <v>311</v>
      </c>
      <c r="P18" s="487" t="s">
        <v>311</v>
      </c>
      <c r="Q18" s="487" t="s">
        <v>311</v>
      </c>
      <c r="R18" s="487" t="s">
        <v>311</v>
      </c>
      <c r="S18" s="487" t="s">
        <v>311</v>
      </c>
      <c r="T18" s="487" t="s">
        <v>311</v>
      </c>
      <c r="U18" s="397"/>
      <c r="V18" s="397"/>
      <c r="W18" s="397"/>
      <c r="X18" s="397"/>
      <c r="Y18" s="397"/>
      <c r="Z18" s="397"/>
      <c r="AA18" s="387" t="s">
        <v>311</v>
      </c>
      <c r="AB18" s="487" t="s">
        <v>311</v>
      </c>
      <c r="AC18" s="487" t="s">
        <v>311</v>
      </c>
      <c r="AD18" s="487" t="s">
        <v>311</v>
      </c>
      <c r="AE18" s="487" t="s">
        <v>311</v>
      </c>
      <c r="AF18" s="487" t="s">
        <v>311</v>
      </c>
      <c r="AG18" s="487" t="s">
        <v>311</v>
      </c>
      <c r="AH18" s="487" t="s">
        <v>311</v>
      </c>
      <c r="AI18" s="487" t="s">
        <v>311</v>
      </c>
      <c r="AJ18" s="487" t="s">
        <v>311</v>
      </c>
      <c r="AK18" s="487" t="s">
        <v>311</v>
      </c>
      <c r="AL18" s="487" t="s">
        <v>311</v>
      </c>
      <c r="AM18" s="487" t="s">
        <v>311</v>
      </c>
      <c r="AN18" s="487" t="s">
        <v>311</v>
      </c>
      <c r="AO18" s="487" t="s">
        <v>311</v>
      </c>
      <c r="AP18" s="487" t="s">
        <v>311</v>
      </c>
      <c r="AQ18" s="487" t="s">
        <v>311</v>
      </c>
      <c r="AR18" s="487" t="s">
        <v>311</v>
      </c>
      <c r="AS18" s="487" t="s">
        <v>311</v>
      </c>
      <c r="AT18" s="397"/>
      <c r="AU18" s="397"/>
      <c r="AV18" s="397"/>
      <c r="AW18" s="397"/>
      <c r="AX18" s="397"/>
      <c r="AY18" s="397"/>
      <c r="AZ18" s="387" t="s">
        <v>311</v>
      </c>
      <c r="BA18" s="487" t="s">
        <v>311</v>
      </c>
      <c r="BB18" s="487" t="s">
        <v>311</v>
      </c>
      <c r="BC18" s="487" t="s">
        <v>311</v>
      </c>
      <c r="BD18" s="487" t="s">
        <v>311</v>
      </c>
      <c r="BE18" s="487" t="s">
        <v>311</v>
      </c>
      <c r="BF18" s="487" t="s">
        <v>311</v>
      </c>
      <c r="BG18" s="487" t="s">
        <v>311</v>
      </c>
      <c r="BH18" s="487" t="s">
        <v>311</v>
      </c>
      <c r="BI18" s="487" t="s">
        <v>311</v>
      </c>
      <c r="BJ18" s="487" t="s">
        <v>311</v>
      </c>
      <c r="BK18" s="487" t="s">
        <v>311</v>
      </c>
      <c r="BL18" s="487" t="s">
        <v>311</v>
      </c>
      <c r="BM18" s="487" t="s">
        <v>311</v>
      </c>
      <c r="BN18" s="487" t="s">
        <v>311</v>
      </c>
      <c r="BO18" s="487" t="s">
        <v>311</v>
      </c>
      <c r="BP18" s="487" t="s">
        <v>311</v>
      </c>
      <c r="BQ18" s="487" t="s">
        <v>311</v>
      </c>
      <c r="BR18" s="487" t="s">
        <v>311</v>
      </c>
      <c r="BS18" s="386"/>
      <c r="BT18" s="386"/>
      <c r="BU18" s="386"/>
      <c r="BV18" s="386"/>
      <c r="BW18" s="386"/>
      <c r="BX18" s="386"/>
    </row>
    <row r="19" spans="1:77" ht="15">
      <c r="A19" s="491" t="s">
        <v>434</v>
      </c>
      <c r="B19" s="387" t="s">
        <v>311</v>
      </c>
      <c r="C19" s="487" t="s">
        <v>311</v>
      </c>
      <c r="D19" s="487" t="s">
        <v>311</v>
      </c>
      <c r="E19" s="487" t="s">
        <v>311</v>
      </c>
      <c r="F19" s="487" t="s">
        <v>311</v>
      </c>
      <c r="G19" s="487" t="s">
        <v>311</v>
      </c>
      <c r="H19" s="487" t="s">
        <v>311</v>
      </c>
      <c r="I19" s="487" t="s">
        <v>311</v>
      </c>
      <c r="J19" s="487" t="s">
        <v>311</v>
      </c>
      <c r="K19" s="487" t="s">
        <v>311</v>
      </c>
      <c r="L19" s="487" t="s">
        <v>311</v>
      </c>
      <c r="M19" s="487" t="s">
        <v>311</v>
      </c>
      <c r="N19" s="487" t="s">
        <v>311</v>
      </c>
      <c r="O19" s="487" t="s">
        <v>311</v>
      </c>
      <c r="P19" s="487" t="s">
        <v>311</v>
      </c>
      <c r="Q19" s="487" t="s">
        <v>311</v>
      </c>
      <c r="R19" s="487" t="s">
        <v>311</v>
      </c>
      <c r="S19" s="487" t="s">
        <v>311</v>
      </c>
      <c r="T19" s="487" t="s">
        <v>311</v>
      </c>
      <c r="U19" s="397"/>
      <c r="V19" s="397"/>
      <c r="W19" s="397"/>
      <c r="X19" s="397"/>
      <c r="Y19" s="397"/>
      <c r="Z19" s="397"/>
      <c r="AA19" s="387" t="s">
        <v>311</v>
      </c>
      <c r="AB19" s="487" t="s">
        <v>311</v>
      </c>
      <c r="AC19" s="487" t="s">
        <v>311</v>
      </c>
      <c r="AD19" s="487" t="s">
        <v>311</v>
      </c>
      <c r="AE19" s="487" t="s">
        <v>311</v>
      </c>
      <c r="AF19" s="487" t="s">
        <v>311</v>
      </c>
      <c r="AG19" s="487" t="s">
        <v>311</v>
      </c>
      <c r="AH19" s="487" t="s">
        <v>311</v>
      </c>
      <c r="AI19" s="487" t="s">
        <v>311</v>
      </c>
      <c r="AJ19" s="487" t="s">
        <v>311</v>
      </c>
      <c r="AK19" s="487" t="s">
        <v>311</v>
      </c>
      <c r="AL19" s="487" t="s">
        <v>311</v>
      </c>
      <c r="AM19" s="487" t="s">
        <v>311</v>
      </c>
      <c r="AN19" s="487" t="s">
        <v>311</v>
      </c>
      <c r="AO19" s="487" t="s">
        <v>311</v>
      </c>
      <c r="AP19" s="487" t="s">
        <v>311</v>
      </c>
      <c r="AQ19" s="487" t="s">
        <v>311</v>
      </c>
      <c r="AR19" s="487" t="s">
        <v>311</v>
      </c>
      <c r="AS19" s="487" t="s">
        <v>311</v>
      </c>
      <c r="AT19" s="397"/>
      <c r="AU19" s="397"/>
      <c r="AV19" s="397"/>
      <c r="AW19" s="397"/>
      <c r="AX19" s="397"/>
      <c r="AY19" s="397"/>
      <c r="AZ19" s="387" t="s">
        <v>311</v>
      </c>
      <c r="BA19" s="487" t="s">
        <v>311</v>
      </c>
      <c r="BB19" s="487" t="s">
        <v>311</v>
      </c>
      <c r="BC19" s="487" t="s">
        <v>311</v>
      </c>
      <c r="BD19" s="487" t="s">
        <v>311</v>
      </c>
      <c r="BE19" s="487" t="s">
        <v>311</v>
      </c>
      <c r="BF19" s="487" t="s">
        <v>311</v>
      </c>
      <c r="BG19" s="487" t="s">
        <v>311</v>
      </c>
      <c r="BH19" s="487" t="s">
        <v>311</v>
      </c>
      <c r="BI19" s="487" t="s">
        <v>311</v>
      </c>
      <c r="BJ19" s="487" t="s">
        <v>311</v>
      </c>
      <c r="BK19" s="487" t="s">
        <v>311</v>
      </c>
      <c r="BL19" s="487" t="s">
        <v>311</v>
      </c>
      <c r="BM19" s="487" t="s">
        <v>311</v>
      </c>
      <c r="BN19" s="487" t="s">
        <v>311</v>
      </c>
      <c r="BO19" s="487" t="s">
        <v>311</v>
      </c>
      <c r="BP19" s="487" t="s">
        <v>311</v>
      </c>
      <c r="BQ19" s="487" t="s">
        <v>311</v>
      </c>
      <c r="BR19" s="487" t="s">
        <v>311</v>
      </c>
      <c r="BS19" s="386"/>
      <c r="BT19" s="386"/>
      <c r="BU19" s="386"/>
      <c r="BV19" s="386"/>
      <c r="BW19" s="386"/>
      <c r="BX19" s="386"/>
    </row>
    <row r="20" spans="1:77">
      <c r="A20" s="339"/>
      <c r="C20" s="223"/>
      <c r="D20" s="223"/>
      <c r="E20" s="223"/>
      <c r="F20" s="223"/>
      <c r="G20" s="223"/>
      <c r="H20" s="223"/>
      <c r="I20" s="223"/>
      <c r="J20" s="223"/>
      <c r="K20" s="223"/>
      <c r="L20" s="223"/>
      <c r="M20" s="223"/>
      <c r="N20" s="223"/>
      <c r="O20" s="223"/>
      <c r="P20" s="223"/>
      <c r="Q20" s="223"/>
      <c r="R20" s="223"/>
      <c r="S20" s="223"/>
      <c r="T20" s="223"/>
      <c r="U20" s="203"/>
      <c r="V20" s="203"/>
      <c r="W20" s="203"/>
      <c r="X20" s="203"/>
      <c r="Y20" s="203"/>
      <c r="Z20" s="203"/>
      <c r="AB20" s="223"/>
      <c r="AC20" s="223"/>
      <c r="AD20" s="223"/>
      <c r="AE20" s="223"/>
      <c r="AF20" s="223"/>
      <c r="AG20" s="223"/>
      <c r="AH20" s="223"/>
      <c r="AI20" s="223"/>
      <c r="AJ20" s="223"/>
      <c r="AK20" s="223"/>
      <c r="AL20" s="223"/>
      <c r="AM20" s="223"/>
      <c r="AN20" s="223"/>
      <c r="AO20" s="223"/>
      <c r="AP20" s="223"/>
      <c r="AQ20" s="223"/>
      <c r="AR20" s="223"/>
      <c r="AS20" s="223"/>
      <c r="AT20" s="203"/>
      <c r="AU20" s="203"/>
      <c r="AV20" s="203"/>
      <c r="AW20" s="203"/>
      <c r="AX20" s="203"/>
      <c r="AY20" s="203"/>
      <c r="BA20" s="223"/>
      <c r="BB20" s="223"/>
      <c r="BC20" s="223"/>
      <c r="BD20" s="223"/>
      <c r="BE20" s="223"/>
      <c r="BF20" s="223"/>
      <c r="BG20" s="223"/>
      <c r="BH20" s="223"/>
      <c r="BI20" s="223"/>
      <c r="BJ20" s="223"/>
      <c r="BK20" s="223"/>
      <c r="BL20" s="223"/>
      <c r="BM20" s="223"/>
      <c r="BN20" s="223"/>
      <c r="BO20" s="223"/>
      <c r="BP20" s="223"/>
      <c r="BQ20" s="223"/>
      <c r="BR20" s="223"/>
    </row>
    <row r="21" spans="1:77">
      <c r="A21" s="339"/>
      <c r="C21" s="223"/>
      <c r="D21" s="223"/>
      <c r="E21" s="223"/>
      <c r="F21" s="223"/>
      <c r="G21" s="223"/>
      <c r="H21" s="223"/>
      <c r="I21" s="223"/>
      <c r="J21" s="223"/>
      <c r="K21" s="223"/>
      <c r="L21" s="223"/>
      <c r="M21" s="223"/>
      <c r="N21" s="223"/>
      <c r="O21" s="223"/>
      <c r="P21" s="223"/>
      <c r="Q21" s="223"/>
      <c r="R21" s="223"/>
      <c r="S21" s="223"/>
      <c r="T21" s="223"/>
      <c r="U21" s="203"/>
      <c r="V21" s="203"/>
      <c r="W21" s="203"/>
      <c r="X21" s="203"/>
      <c r="Y21" s="203"/>
      <c r="Z21" s="203"/>
      <c r="AB21" s="223"/>
      <c r="AC21" s="223"/>
      <c r="AD21" s="223"/>
      <c r="AE21" s="223"/>
      <c r="AF21" s="223"/>
      <c r="AG21" s="223"/>
      <c r="AH21" s="223"/>
      <c r="AI21" s="223"/>
      <c r="AJ21" s="223"/>
      <c r="AK21" s="223"/>
      <c r="AL21" s="223"/>
      <c r="AM21" s="223"/>
      <c r="AN21" s="223"/>
      <c r="AO21" s="223"/>
      <c r="AP21" s="223"/>
      <c r="AQ21" s="223"/>
      <c r="AR21" s="223"/>
      <c r="AS21" s="223"/>
      <c r="AT21" s="203"/>
      <c r="AU21" s="203"/>
      <c r="AV21" s="203"/>
      <c r="AW21" s="203"/>
      <c r="AX21" s="203"/>
      <c r="AY21" s="203"/>
      <c r="BA21" s="223"/>
      <c r="BB21" s="223"/>
      <c r="BC21" s="223"/>
      <c r="BD21" s="223"/>
      <c r="BE21" s="223"/>
      <c r="BF21" s="223"/>
      <c r="BG21" s="223"/>
      <c r="BH21" s="223"/>
      <c r="BI21" s="223"/>
      <c r="BJ21" s="223"/>
      <c r="BK21" s="223"/>
      <c r="BL21" s="223"/>
      <c r="BM21" s="223"/>
      <c r="BN21" s="223"/>
      <c r="BO21" s="223"/>
      <c r="BP21" s="223"/>
      <c r="BQ21" s="223"/>
      <c r="BR21" s="223"/>
    </row>
    <row r="22" spans="1:77">
      <c r="A22" s="339"/>
      <c r="B22" s="386"/>
      <c r="C22" s="396" t="s">
        <v>266</v>
      </c>
      <c r="D22" s="223"/>
      <c r="E22" s="223"/>
      <c r="F22" s="223"/>
      <c r="G22" s="223"/>
      <c r="H22" s="223"/>
      <c r="I22" s="223"/>
      <c r="J22" s="223"/>
      <c r="K22" s="223"/>
      <c r="L22" s="223"/>
      <c r="M22" s="223"/>
      <c r="N22" s="223"/>
      <c r="O22" s="223"/>
      <c r="P22" s="223"/>
      <c r="Q22" s="223"/>
      <c r="R22" s="223"/>
      <c r="S22" s="223"/>
      <c r="T22" s="223"/>
      <c r="U22" s="203"/>
      <c r="V22" s="203"/>
      <c r="W22" s="203"/>
      <c r="X22" s="203"/>
      <c r="Y22" s="203"/>
      <c r="Z22" s="203"/>
      <c r="AB22" s="223"/>
      <c r="AC22" s="223"/>
      <c r="AD22" s="223"/>
      <c r="AE22" s="223"/>
      <c r="AF22" s="223"/>
      <c r="AG22" s="223"/>
      <c r="AH22" s="223"/>
      <c r="AI22" s="223"/>
      <c r="AJ22" s="223"/>
      <c r="AK22" s="223"/>
      <c r="AL22" s="223"/>
      <c r="AM22" s="223"/>
      <c r="AN22" s="223"/>
      <c r="AO22" s="223"/>
      <c r="AP22" s="223"/>
      <c r="AQ22" s="223"/>
      <c r="AR22" s="223"/>
      <c r="AS22" s="223"/>
      <c r="AT22" s="203"/>
      <c r="AU22" s="203"/>
      <c r="AV22" s="203"/>
      <c r="AW22" s="203"/>
      <c r="AX22" s="203"/>
      <c r="AY22" s="203"/>
      <c r="BA22" s="223"/>
      <c r="BB22" s="223"/>
      <c r="BC22" s="223"/>
      <c r="BD22" s="223"/>
      <c r="BE22" s="223"/>
      <c r="BF22" s="223"/>
      <c r="BG22" s="223"/>
      <c r="BH22" s="223"/>
      <c r="BI22" s="223"/>
      <c r="BJ22" s="223"/>
      <c r="BK22" s="223"/>
      <c r="BL22" s="223"/>
      <c r="BM22" s="223"/>
      <c r="BN22" s="223"/>
      <c r="BO22" s="223"/>
      <c r="BP22" s="223"/>
      <c r="BQ22" s="223"/>
      <c r="BR22" s="223"/>
    </row>
    <row r="23" spans="1:77">
      <c r="A23" s="339"/>
      <c r="C23" s="223"/>
      <c r="D23" s="223"/>
      <c r="E23" s="223"/>
      <c r="F23" s="223"/>
      <c r="G23" s="223"/>
      <c r="H23" s="223"/>
      <c r="I23" s="223"/>
      <c r="J23" s="223"/>
      <c r="K23" s="223"/>
      <c r="L23" s="223"/>
      <c r="M23" s="223"/>
      <c r="N23" s="223"/>
      <c r="O23" s="223"/>
      <c r="P23" s="223"/>
      <c r="Q23" s="223"/>
      <c r="R23" s="223"/>
      <c r="S23" s="223"/>
      <c r="T23" s="223"/>
      <c r="U23" s="203"/>
      <c r="V23" s="203"/>
      <c r="W23" s="203"/>
      <c r="X23" s="203"/>
      <c r="Y23" s="203"/>
      <c r="Z23" s="203"/>
      <c r="AB23" s="223"/>
      <c r="AC23" s="223"/>
      <c r="AD23" s="223"/>
      <c r="AE23" s="223"/>
      <c r="AF23" s="223"/>
      <c r="AG23" s="223"/>
      <c r="AH23" s="223"/>
      <c r="AI23" s="223"/>
      <c r="AJ23" s="223"/>
      <c r="AK23" s="223"/>
      <c r="AL23" s="223"/>
      <c r="AM23" s="223"/>
      <c r="AN23" s="223"/>
      <c r="AO23" s="223"/>
      <c r="AP23" s="223"/>
      <c r="AQ23" s="223"/>
      <c r="AR23" s="223"/>
      <c r="AS23" s="223"/>
      <c r="AT23" s="203"/>
      <c r="AU23" s="203"/>
      <c r="AV23" s="203"/>
      <c r="AW23" s="203"/>
      <c r="AX23" s="203"/>
      <c r="AY23" s="203"/>
      <c r="BA23" s="223"/>
      <c r="BB23" s="223"/>
      <c r="BC23" s="223"/>
      <c r="BD23" s="223"/>
      <c r="BE23" s="223"/>
      <c r="BF23" s="223"/>
      <c r="BG23" s="223"/>
      <c r="BH23" s="223"/>
      <c r="BI23" s="223"/>
      <c r="BJ23" s="223"/>
      <c r="BK23" s="223"/>
      <c r="BL23" s="223"/>
      <c r="BM23" s="223"/>
      <c r="BN23" s="223"/>
      <c r="BO23" s="223"/>
      <c r="BP23" s="223"/>
      <c r="BQ23" s="223"/>
      <c r="BR23" s="223"/>
    </row>
    <row r="24" spans="1:77">
      <c r="A24" s="339"/>
      <c r="C24" s="223"/>
      <c r="D24" s="223"/>
      <c r="E24" s="223"/>
      <c r="F24" s="223"/>
      <c r="G24" s="223"/>
      <c r="H24" s="223"/>
      <c r="I24" s="223"/>
      <c r="J24" s="223"/>
      <c r="K24" s="223"/>
      <c r="L24" s="223"/>
      <c r="M24" s="223"/>
      <c r="N24" s="223"/>
      <c r="O24" s="223"/>
      <c r="P24" s="223"/>
      <c r="Q24" s="223"/>
      <c r="R24" s="223"/>
      <c r="S24" s="223"/>
      <c r="T24" s="223"/>
      <c r="U24" s="203"/>
      <c r="V24" s="203"/>
      <c r="W24" s="203"/>
      <c r="X24" s="203"/>
      <c r="Y24" s="203"/>
      <c r="Z24" s="203"/>
      <c r="AB24" s="223"/>
      <c r="AC24" s="223"/>
      <c r="AD24" s="223"/>
      <c r="AE24" s="223"/>
      <c r="AF24" s="223"/>
      <c r="AG24" s="223"/>
      <c r="AH24" s="223"/>
      <c r="AI24" s="223"/>
      <c r="AJ24" s="223"/>
      <c r="AK24" s="223"/>
      <c r="AL24" s="223"/>
      <c r="AM24" s="223"/>
      <c r="AN24" s="223"/>
      <c r="AO24" s="223"/>
      <c r="AP24" s="223"/>
      <c r="AQ24" s="223"/>
      <c r="AR24" s="223"/>
      <c r="AS24" s="223"/>
      <c r="AT24" s="203"/>
      <c r="AU24" s="203"/>
      <c r="AV24" s="203"/>
      <c r="AW24" s="203"/>
      <c r="AX24" s="203"/>
      <c r="AY24" s="203"/>
      <c r="BA24" s="223"/>
      <c r="BB24" s="223"/>
      <c r="BC24" s="223"/>
      <c r="BD24" s="223"/>
      <c r="BE24" s="223"/>
      <c r="BF24" s="223"/>
      <c r="BG24" s="223"/>
      <c r="BH24" s="223"/>
      <c r="BI24" s="223"/>
      <c r="BJ24" s="223"/>
      <c r="BK24" s="223"/>
      <c r="BL24" s="223"/>
      <c r="BM24" s="223"/>
      <c r="BN24" s="223"/>
      <c r="BO24" s="223"/>
      <c r="BP24" s="223"/>
      <c r="BQ24" s="223"/>
      <c r="BR24" s="223"/>
    </row>
    <row r="25" spans="1:77">
      <c r="A25" s="339"/>
      <c r="C25" s="223"/>
      <c r="D25" s="223"/>
      <c r="E25" s="223"/>
      <c r="F25" s="223"/>
      <c r="G25" s="223"/>
      <c r="H25" s="223"/>
      <c r="I25" s="223"/>
      <c r="J25" s="223"/>
      <c r="K25" s="223"/>
      <c r="L25" s="223"/>
      <c r="M25" s="223"/>
      <c r="N25" s="223"/>
      <c r="O25" s="223"/>
      <c r="P25" s="223"/>
      <c r="Q25" s="223"/>
      <c r="R25" s="223"/>
      <c r="S25" s="223"/>
      <c r="T25" s="223"/>
      <c r="U25" s="203"/>
      <c r="V25" s="203"/>
      <c r="W25" s="203"/>
      <c r="X25" s="203"/>
      <c r="Y25" s="203"/>
      <c r="Z25" s="203"/>
      <c r="AB25" s="223"/>
      <c r="AC25" s="223"/>
      <c r="AD25" s="223"/>
      <c r="AE25" s="223"/>
      <c r="AF25" s="223"/>
      <c r="AG25" s="223"/>
      <c r="AH25" s="223"/>
      <c r="AI25" s="223"/>
      <c r="AJ25" s="223"/>
      <c r="AK25" s="223"/>
      <c r="AL25" s="223"/>
      <c r="AM25" s="223"/>
      <c r="AN25" s="223"/>
      <c r="AO25" s="223"/>
      <c r="AP25" s="223"/>
      <c r="AQ25" s="223"/>
      <c r="AR25" s="223"/>
      <c r="AS25" s="223"/>
      <c r="AT25" s="203"/>
      <c r="AU25" s="203"/>
      <c r="AV25" s="203"/>
      <c r="AW25" s="203"/>
      <c r="AX25" s="203"/>
      <c r="AY25" s="203"/>
      <c r="BA25" s="223"/>
      <c r="BB25" s="223"/>
      <c r="BC25" s="223"/>
      <c r="BD25" s="223"/>
      <c r="BE25" s="223"/>
      <c r="BF25" s="223"/>
      <c r="BG25" s="223"/>
      <c r="BH25" s="223"/>
      <c r="BI25" s="223"/>
      <c r="BJ25" s="223"/>
      <c r="BK25" s="223"/>
      <c r="BL25" s="223"/>
      <c r="BM25" s="223"/>
      <c r="BN25" s="223"/>
      <c r="BO25" s="223"/>
      <c r="BP25" s="223"/>
      <c r="BQ25" s="223"/>
      <c r="BR25" s="223"/>
    </row>
    <row r="26" spans="1:77" s="395" customFormat="1">
      <c r="A26" s="394"/>
    </row>
    <row r="27" spans="1:77">
      <c r="B27" s="125"/>
      <c r="C27" s="393"/>
      <c r="AB27" s="393"/>
      <c r="BA27" s="393"/>
    </row>
    <row r="30" spans="1:77">
      <c r="B30" s="125" t="s">
        <v>88</v>
      </c>
    </row>
    <row r="31" spans="1:77" ht="15">
      <c r="B31" s="125"/>
      <c r="C31" s="340"/>
      <c r="D31" s="340"/>
      <c r="E31" s="340"/>
      <c r="F31" s="340"/>
      <c r="G31" s="340"/>
      <c r="H31" s="340"/>
      <c r="I31" s="340"/>
      <c r="J31" s="340"/>
      <c r="K31" s="340"/>
      <c r="L31" s="340"/>
      <c r="M31" s="340"/>
      <c r="N31" s="340"/>
      <c r="O31" s="340"/>
      <c r="P31" s="340"/>
      <c r="Q31" s="340"/>
      <c r="R31" s="340"/>
      <c r="S31" s="340"/>
      <c r="T31" s="340"/>
      <c r="U31" s="340"/>
      <c r="V31" s="340"/>
      <c r="W31" s="340"/>
      <c r="X31" s="340"/>
      <c r="Y31" s="340"/>
      <c r="Z31" s="340"/>
      <c r="AA31" s="340"/>
      <c r="AB31" s="340"/>
      <c r="AC31" s="340"/>
      <c r="AD31" s="340"/>
      <c r="AE31" s="340"/>
      <c r="AF31" s="340"/>
      <c r="AG31" s="340"/>
      <c r="AH31" s="340"/>
      <c r="AI31" s="340"/>
      <c r="AJ31" s="340"/>
      <c r="AK31" s="340"/>
      <c r="AL31" s="340"/>
      <c r="AM31" s="340"/>
      <c r="AN31" s="340"/>
      <c r="AO31" s="340"/>
      <c r="AP31" s="340"/>
      <c r="AQ31" s="340"/>
      <c r="AR31" s="340"/>
      <c r="AS31" s="340"/>
      <c r="AT31" s="340"/>
      <c r="AU31" s="340"/>
      <c r="AV31" s="340"/>
      <c r="AW31" s="340"/>
      <c r="AX31" s="340"/>
      <c r="AY31" s="340"/>
      <c r="AZ31" s="340"/>
      <c r="BA31" s="340"/>
      <c r="BB31" s="340"/>
      <c r="BC31" s="340"/>
      <c r="BD31" s="340"/>
      <c r="BE31" s="340"/>
      <c r="BF31" s="340"/>
      <c r="BG31" s="340"/>
      <c r="BH31" s="340"/>
      <c r="BI31" s="340"/>
      <c r="BJ31" s="340"/>
      <c r="BK31" s="340"/>
      <c r="BL31" s="340"/>
      <c r="BM31" s="340"/>
      <c r="BN31" s="340"/>
      <c r="BO31" s="340"/>
      <c r="BP31" s="340"/>
      <c r="BQ31" s="340"/>
      <c r="BR31" s="340"/>
      <c r="BS31" s="340"/>
      <c r="BT31" s="340"/>
      <c r="BU31" s="340"/>
      <c r="BV31" s="340"/>
      <c r="BW31" s="340"/>
      <c r="BX31" s="340"/>
      <c r="BY31" s="340"/>
    </row>
    <row r="32" spans="1:77" ht="15">
      <c r="B32" s="125"/>
      <c r="C32" s="340"/>
      <c r="D32" s="340"/>
      <c r="E32" s="340"/>
      <c r="F32" s="340"/>
      <c r="G32" s="340"/>
      <c r="H32" s="340"/>
      <c r="I32" s="340"/>
      <c r="J32" s="340"/>
      <c r="K32" s="340"/>
      <c r="L32" s="340"/>
      <c r="M32" s="340"/>
      <c r="N32" s="340"/>
      <c r="O32" s="340"/>
      <c r="P32" s="340"/>
      <c r="Q32" s="340"/>
      <c r="R32" s="340"/>
      <c r="S32" s="340"/>
      <c r="T32" s="340"/>
      <c r="U32" s="340"/>
      <c r="V32" s="340"/>
      <c r="W32" s="340"/>
      <c r="X32" s="340"/>
      <c r="Y32" s="340"/>
      <c r="Z32" s="340"/>
      <c r="AA32" s="340"/>
      <c r="AB32" s="340"/>
      <c r="AC32" s="340"/>
      <c r="AD32" s="340"/>
      <c r="AE32" s="340"/>
      <c r="AF32" s="340"/>
      <c r="AG32" s="340"/>
      <c r="AH32" s="340"/>
      <c r="AI32" s="340"/>
      <c r="AJ32" s="340"/>
      <c r="AK32" s="340"/>
      <c r="AL32" s="340"/>
      <c r="AM32" s="340"/>
      <c r="AN32" s="340"/>
      <c r="AO32" s="340"/>
      <c r="AP32" s="340"/>
      <c r="AQ32" s="340"/>
      <c r="AR32" s="340"/>
      <c r="AS32" s="340"/>
      <c r="AT32" s="340"/>
      <c r="AU32" s="340"/>
      <c r="AV32" s="340"/>
      <c r="AW32" s="340"/>
      <c r="AX32" s="340"/>
      <c r="AY32" s="340"/>
      <c r="AZ32" s="340"/>
      <c r="BA32" s="340"/>
      <c r="BB32" s="340"/>
      <c r="BC32" s="340"/>
      <c r="BD32" s="340"/>
      <c r="BE32" s="340"/>
      <c r="BF32" s="340"/>
      <c r="BG32" s="340"/>
      <c r="BH32" s="340"/>
      <c r="BI32" s="340"/>
      <c r="BJ32" s="340"/>
      <c r="BK32" s="340"/>
      <c r="BL32" s="340"/>
      <c r="BM32" s="340"/>
      <c r="BN32" s="340"/>
      <c r="BO32" s="340"/>
      <c r="BP32" s="340"/>
      <c r="BQ32" s="340"/>
      <c r="BR32" s="340"/>
      <c r="BS32" s="340"/>
      <c r="BT32" s="340"/>
      <c r="BU32" s="340"/>
      <c r="BV32" s="340"/>
      <c r="BW32" s="340"/>
      <c r="BX32" s="340"/>
      <c r="BY32" s="340"/>
    </row>
    <row r="33" spans="1:77">
      <c r="A33" s="339"/>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L33" s="141"/>
      <c r="BM33" s="141"/>
      <c r="BN33" s="141"/>
      <c r="BO33" s="141"/>
      <c r="BP33" s="141"/>
      <c r="BQ33" s="141"/>
      <c r="BR33" s="141"/>
      <c r="BS33" s="141"/>
      <c r="BT33" s="141"/>
      <c r="BU33" s="141"/>
      <c r="BV33" s="141"/>
      <c r="BW33" s="141"/>
      <c r="BX33" s="141"/>
      <c r="BY33" s="141"/>
    </row>
    <row r="34" spans="1:77">
      <c r="A34" s="337"/>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L34" s="141"/>
      <c r="BM34" s="141"/>
      <c r="BN34" s="141"/>
      <c r="BO34" s="141"/>
      <c r="BP34" s="141"/>
      <c r="BQ34" s="141"/>
      <c r="BR34" s="141"/>
      <c r="BS34" s="141"/>
      <c r="BT34" s="141"/>
      <c r="BU34" s="141"/>
      <c r="BV34" s="141"/>
      <c r="BW34" s="141"/>
      <c r="BX34" s="141"/>
      <c r="BY34" s="141"/>
    </row>
    <row r="35" spans="1:77">
      <c r="A35" s="125"/>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c r="AX35" s="141"/>
      <c r="AY35" s="141"/>
      <c r="AZ35" s="141"/>
      <c r="BA35" s="141"/>
      <c r="BB35" s="141"/>
      <c r="BC35" s="141"/>
      <c r="BD35" s="141"/>
      <c r="BE35" s="141"/>
      <c r="BF35" s="141"/>
      <c r="BG35" s="141"/>
      <c r="BH35" s="141"/>
      <c r="BI35" s="141"/>
      <c r="BJ35" s="141"/>
      <c r="BK35" s="141"/>
      <c r="BL35" s="141"/>
      <c r="BM35" s="141"/>
      <c r="BN35" s="141"/>
      <c r="BO35" s="141"/>
      <c r="BP35" s="141"/>
      <c r="BQ35" s="141"/>
      <c r="BR35" s="141"/>
      <c r="BS35" s="141"/>
      <c r="BT35" s="141"/>
      <c r="BU35" s="141"/>
      <c r="BV35" s="141"/>
      <c r="BW35" s="141"/>
      <c r="BX35" s="141"/>
      <c r="BY35" s="141"/>
    </row>
    <row r="36" spans="1:77">
      <c r="A36" s="99"/>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141"/>
      <c r="AX36" s="141"/>
      <c r="AY36" s="141"/>
      <c r="AZ36" s="141"/>
      <c r="BA36" s="141"/>
      <c r="BB36" s="141"/>
      <c r="BC36" s="141"/>
      <c r="BD36" s="141"/>
      <c r="BE36" s="141"/>
      <c r="BF36" s="141"/>
      <c r="BG36" s="141"/>
      <c r="BH36" s="141"/>
      <c r="BI36" s="141"/>
      <c r="BJ36" s="141"/>
      <c r="BK36" s="141"/>
      <c r="BL36" s="141"/>
      <c r="BM36" s="141"/>
      <c r="BN36" s="141"/>
      <c r="BO36" s="141"/>
      <c r="BP36" s="141"/>
      <c r="BQ36" s="141"/>
      <c r="BR36" s="141"/>
      <c r="BS36" s="141"/>
      <c r="BT36" s="141"/>
      <c r="BU36" s="141"/>
      <c r="BV36" s="141"/>
      <c r="BW36" s="141"/>
      <c r="BX36" s="141"/>
      <c r="BY36" s="141"/>
    </row>
    <row r="37" spans="1:77">
      <c r="A37" s="99"/>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41"/>
      <c r="AZ37" s="141"/>
      <c r="BA37" s="141"/>
      <c r="BB37" s="141"/>
      <c r="BC37" s="141"/>
      <c r="BD37" s="141"/>
      <c r="BE37" s="141"/>
      <c r="BF37" s="141"/>
      <c r="BG37" s="141"/>
      <c r="BH37" s="141"/>
      <c r="BI37" s="141"/>
      <c r="BJ37" s="141"/>
      <c r="BK37" s="141"/>
      <c r="BL37" s="141"/>
      <c r="BM37" s="141"/>
      <c r="BN37" s="141"/>
      <c r="BO37" s="141"/>
      <c r="BP37" s="141"/>
      <c r="BQ37" s="141"/>
      <c r="BR37" s="141"/>
      <c r="BS37" s="141"/>
      <c r="BT37" s="141"/>
      <c r="BU37" s="141"/>
      <c r="BV37" s="141"/>
      <c r="BW37" s="141"/>
      <c r="BX37" s="141"/>
      <c r="BY37" s="141"/>
    </row>
    <row r="38" spans="1:77">
      <c r="A38" s="127"/>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c r="BB38" s="141"/>
      <c r="BC38" s="141"/>
      <c r="BD38" s="141"/>
      <c r="BE38" s="141"/>
      <c r="BF38" s="141"/>
      <c r="BG38" s="141"/>
      <c r="BH38" s="141"/>
      <c r="BI38" s="141"/>
      <c r="BJ38" s="141"/>
      <c r="BK38" s="141"/>
      <c r="BL38" s="141"/>
      <c r="BM38" s="141"/>
      <c r="BN38" s="141"/>
      <c r="BO38" s="141"/>
      <c r="BP38" s="141"/>
      <c r="BQ38" s="141"/>
      <c r="BR38" s="141"/>
      <c r="BS38" s="141"/>
      <c r="BT38" s="141"/>
      <c r="BU38" s="141"/>
      <c r="BV38" s="141"/>
      <c r="BW38" s="141"/>
      <c r="BX38" s="141"/>
      <c r="BY38" s="141"/>
    </row>
    <row r="39" spans="1:77">
      <c r="A39" s="339"/>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41"/>
      <c r="BU39" s="141"/>
      <c r="BV39" s="141"/>
      <c r="BW39" s="141"/>
      <c r="BX39" s="141"/>
      <c r="BY39" s="141"/>
    </row>
    <row r="40" spans="1:77">
      <c r="A40" s="339"/>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c r="BB40" s="141"/>
      <c r="BC40" s="141"/>
      <c r="BD40" s="141"/>
      <c r="BE40" s="141"/>
      <c r="BF40" s="141"/>
      <c r="BG40" s="141"/>
      <c r="BH40" s="141"/>
      <c r="BI40" s="141"/>
      <c r="BJ40" s="141"/>
      <c r="BK40" s="141"/>
      <c r="BL40" s="141"/>
      <c r="BM40" s="141"/>
      <c r="BN40" s="141"/>
      <c r="BO40" s="141"/>
      <c r="BP40" s="141"/>
      <c r="BQ40" s="141"/>
      <c r="BR40" s="141"/>
      <c r="BS40" s="141"/>
      <c r="BT40" s="141"/>
      <c r="BU40" s="141"/>
      <c r="BV40" s="141"/>
      <c r="BW40" s="141"/>
      <c r="BX40" s="141"/>
      <c r="BY40" s="141"/>
    </row>
    <row r="41" spans="1:77">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row>
    <row r="42" spans="1:77">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c r="AX42" s="141"/>
      <c r="AY42" s="141"/>
      <c r="AZ42" s="141"/>
      <c r="BA42" s="141"/>
      <c r="BB42" s="141"/>
      <c r="BC42" s="141"/>
      <c r="BD42" s="141"/>
      <c r="BE42" s="141"/>
      <c r="BF42" s="141"/>
      <c r="BG42" s="141"/>
      <c r="BH42" s="141"/>
      <c r="BI42" s="141"/>
      <c r="BJ42" s="141"/>
      <c r="BK42" s="141"/>
      <c r="BL42" s="141"/>
      <c r="BM42" s="141"/>
      <c r="BN42" s="141"/>
      <c r="BO42" s="141"/>
      <c r="BP42" s="141"/>
      <c r="BQ42" s="141"/>
      <c r="BR42" s="141"/>
      <c r="BS42" s="141"/>
      <c r="BT42" s="141"/>
      <c r="BU42" s="141"/>
      <c r="BV42" s="141"/>
      <c r="BW42" s="141"/>
      <c r="BX42" s="141"/>
      <c r="BY42" s="141"/>
    </row>
    <row r="43" spans="1:77">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c r="AQ43" s="141"/>
      <c r="AR43" s="141"/>
      <c r="AS43" s="141"/>
      <c r="AT43" s="141"/>
      <c r="AU43" s="141"/>
      <c r="AV43" s="141"/>
      <c r="AW43" s="141"/>
      <c r="AX43" s="141"/>
      <c r="AY43" s="141"/>
      <c r="AZ43" s="141"/>
      <c r="BA43" s="141"/>
      <c r="BB43" s="141"/>
      <c r="BC43" s="141"/>
      <c r="BD43" s="141"/>
      <c r="BE43" s="141"/>
      <c r="BF43" s="141"/>
      <c r="BG43" s="141"/>
      <c r="BH43" s="141"/>
      <c r="BI43" s="141"/>
      <c r="BJ43" s="141"/>
      <c r="BK43" s="141"/>
      <c r="BL43" s="141"/>
      <c r="BM43" s="141"/>
      <c r="BN43" s="141"/>
      <c r="BO43" s="141"/>
      <c r="BP43" s="141"/>
      <c r="BQ43" s="141"/>
      <c r="BR43" s="141"/>
      <c r="BS43" s="141"/>
      <c r="BT43" s="141"/>
      <c r="BU43" s="141"/>
      <c r="BV43" s="141"/>
      <c r="BW43" s="141"/>
      <c r="BX43" s="141"/>
      <c r="BY43" s="141"/>
    </row>
    <row r="45" spans="1:77">
      <c r="BI45" s="135" t="s">
        <v>88</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S28"/>
  <sheetViews>
    <sheetView zoomScale="85" zoomScaleNormal="85"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3"/>
  <cols>
    <col min="1" max="1" width="32.83203125" customWidth="1"/>
  </cols>
  <sheetData>
    <row r="1" spans="1:97">
      <c r="A1" s="500">
        <v>1</v>
      </c>
      <c r="B1" s="500">
        <v>2</v>
      </c>
      <c r="C1" s="500">
        <v>3</v>
      </c>
      <c r="D1" s="500">
        <v>4</v>
      </c>
      <c r="E1" s="500">
        <v>5</v>
      </c>
      <c r="F1" s="500">
        <v>6</v>
      </c>
      <c r="G1" s="500">
        <v>7</v>
      </c>
      <c r="H1" s="500">
        <v>8</v>
      </c>
      <c r="I1" s="500">
        <v>9</v>
      </c>
      <c r="J1" s="500">
        <v>10</v>
      </c>
      <c r="K1" s="500">
        <v>11</v>
      </c>
      <c r="L1" s="500">
        <v>12</v>
      </c>
      <c r="M1" s="500">
        <v>13</v>
      </c>
      <c r="N1" s="500">
        <v>14</v>
      </c>
      <c r="O1" s="500">
        <v>15</v>
      </c>
      <c r="P1" s="500">
        <v>16</v>
      </c>
      <c r="Q1" s="500">
        <v>17</v>
      </c>
      <c r="R1" s="500">
        <v>18</v>
      </c>
      <c r="S1" s="500">
        <v>19</v>
      </c>
      <c r="T1" s="500">
        <v>20</v>
      </c>
      <c r="U1" s="500">
        <v>21</v>
      </c>
      <c r="V1" s="500">
        <v>22</v>
      </c>
      <c r="W1" s="500">
        <v>23</v>
      </c>
      <c r="X1" s="500">
        <v>24</v>
      </c>
      <c r="Y1" s="500">
        <v>25</v>
      </c>
      <c r="Z1" s="500">
        <v>26</v>
      </c>
      <c r="AA1" s="500">
        <v>27</v>
      </c>
      <c r="AB1" s="500">
        <v>28</v>
      </c>
      <c r="AC1" s="500">
        <v>29</v>
      </c>
      <c r="AD1" s="500">
        <v>30</v>
      </c>
      <c r="AE1" s="500">
        <v>31</v>
      </c>
      <c r="AF1" s="500">
        <v>32</v>
      </c>
      <c r="AG1" s="500">
        <v>33</v>
      </c>
      <c r="AH1" s="500">
        <v>34</v>
      </c>
      <c r="AI1" s="500">
        <v>35</v>
      </c>
      <c r="AJ1" s="500">
        <v>36</v>
      </c>
      <c r="AK1" s="500">
        <v>37</v>
      </c>
      <c r="AL1" s="500">
        <v>38</v>
      </c>
      <c r="AM1" s="500">
        <v>39</v>
      </c>
      <c r="AN1" s="500">
        <v>40</v>
      </c>
      <c r="AO1" s="500">
        <v>41</v>
      </c>
      <c r="AP1" s="500">
        <v>42</v>
      </c>
      <c r="AQ1" s="500">
        <v>43</v>
      </c>
      <c r="AR1" s="500">
        <v>44</v>
      </c>
      <c r="AS1" s="500">
        <v>45</v>
      </c>
      <c r="AT1" s="500">
        <v>46</v>
      </c>
      <c r="AU1" s="500">
        <v>47</v>
      </c>
      <c r="AV1" s="500">
        <v>48</v>
      </c>
      <c r="AW1" s="500">
        <v>49</v>
      </c>
      <c r="AX1" s="500">
        <v>50</v>
      </c>
      <c r="AY1" s="500">
        <v>51</v>
      </c>
      <c r="AZ1" s="500">
        <v>52</v>
      </c>
      <c r="BA1" s="500">
        <v>53</v>
      </c>
      <c r="BB1" s="500">
        <v>54</v>
      </c>
      <c r="BC1" s="500">
        <v>55</v>
      </c>
      <c r="BD1" s="500">
        <v>56</v>
      </c>
      <c r="BE1" s="500">
        <v>57</v>
      </c>
      <c r="BF1" s="500">
        <v>58</v>
      </c>
      <c r="BG1" s="500">
        <v>59</v>
      </c>
      <c r="BH1" s="500">
        <v>60</v>
      </c>
      <c r="BI1" s="500">
        <v>61</v>
      </c>
      <c r="BJ1" s="500">
        <v>62</v>
      </c>
      <c r="BK1" s="500">
        <v>63</v>
      </c>
      <c r="BL1" s="500">
        <v>64</v>
      </c>
      <c r="BM1" s="500">
        <v>65</v>
      </c>
      <c r="BN1" s="500">
        <v>66</v>
      </c>
      <c r="BO1" s="500">
        <v>67</v>
      </c>
      <c r="BP1" s="500">
        <v>68</v>
      </c>
      <c r="BQ1" s="500">
        <v>69</v>
      </c>
      <c r="BR1" s="500">
        <v>70</v>
      </c>
      <c r="BS1" s="500">
        <v>71</v>
      </c>
      <c r="BT1" s="500">
        <v>72</v>
      </c>
      <c r="BU1" s="500">
        <v>73</v>
      </c>
      <c r="BV1" s="500">
        <v>74</v>
      </c>
      <c r="BW1" s="500">
        <v>75</v>
      </c>
      <c r="BX1" s="500">
        <v>76</v>
      </c>
      <c r="CA1" s="686" t="s">
        <v>527</v>
      </c>
      <c r="CB1" s="686"/>
      <c r="CC1" s="686"/>
      <c r="CD1" s="686"/>
      <c r="CE1" s="686"/>
      <c r="CF1" s="686"/>
      <c r="CG1" s="686"/>
      <c r="CH1" s="686"/>
      <c r="CI1" s="686"/>
      <c r="CJ1" s="686"/>
      <c r="CK1" s="686"/>
      <c r="CL1" s="686"/>
      <c r="CM1" s="686"/>
      <c r="CN1" s="686"/>
    </row>
    <row r="2" spans="1:97">
      <c r="B2" s="535" t="s">
        <v>179</v>
      </c>
      <c r="C2" s="535" t="s">
        <v>180</v>
      </c>
      <c r="D2" s="535" t="s">
        <v>181</v>
      </c>
      <c r="E2" s="535" t="s">
        <v>182</v>
      </c>
      <c r="F2" s="535" t="s">
        <v>183</v>
      </c>
      <c r="G2" s="535" t="s">
        <v>184</v>
      </c>
      <c r="H2" s="535" t="s">
        <v>185</v>
      </c>
      <c r="I2" s="535" t="s">
        <v>186</v>
      </c>
      <c r="J2" s="535" t="s">
        <v>187</v>
      </c>
      <c r="K2" s="535" t="s">
        <v>188</v>
      </c>
      <c r="L2" s="535" t="s">
        <v>189</v>
      </c>
      <c r="M2" s="535" t="s">
        <v>190</v>
      </c>
      <c r="N2" s="535" t="s">
        <v>191</v>
      </c>
      <c r="O2" s="535" t="s">
        <v>192</v>
      </c>
      <c r="P2" s="535" t="s">
        <v>193</v>
      </c>
      <c r="Q2" s="535" t="s">
        <v>194</v>
      </c>
      <c r="R2" s="535" t="s">
        <v>195</v>
      </c>
      <c r="S2" s="535" t="s">
        <v>196</v>
      </c>
      <c r="T2" s="535" t="s">
        <v>197</v>
      </c>
      <c r="U2" s="535" t="s">
        <v>198</v>
      </c>
      <c r="V2" s="535" t="s">
        <v>199</v>
      </c>
      <c r="W2" s="535" t="s">
        <v>200</v>
      </c>
      <c r="X2" s="535" t="s">
        <v>201</v>
      </c>
      <c r="Y2" s="535" t="s">
        <v>202</v>
      </c>
      <c r="Z2" s="535" t="s">
        <v>203</v>
      </c>
      <c r="AA2" s="535" t="s">
        <v>204</v>
      </c>
      <c r="AB2" s="535" t="s">
        <v>205</v>
      </c>
      <c r="AC2" s="535" t="s">
        <v>206</v>
      </c>
      <c r="AD2" s="535" t="s">
        <v>207</v>
      </c>
      <c r="AE2" s="535" t="s">
        <v>208</v>
      </c>
      <c r="AF2" s="535" t="s">
        <v>209</v>
      </c>
      <c r="AG2" s="535" t="s">
        <v>210</v>
      </c>
      <c r="AH2" s="535" t="s">
        <v>211</v>
      </c>
      <c r="AI2" s="535" t="s">
        <v>212</v>
      </c>
      <c r="AJ2" s="535" t="s">
        <v>213</v>
      </c>
      <c r="AK2" s="535" t="s">
        <v>214</v>
      </c>
      <c r="AL2" s="535" t="s">
        <v>215</v>
      </c>
      <c r="AM2" s="535" t="s">
        <v>216</v>
      </c>
      <c r="AN2" s="535" t="s">
        <v>217</v>
      </c>
      <c r="AO2" s="535" t="s">
        <v>218</v>
      </c>
      <c r="AP2" s="535" t="s">
        <v>219</v>
      </c>
      <c r="AQ2" s="535" t="s">
        <v>220</v>
      </c>
      <c r="AR2" s="535" t="s">
        <v>221</v>
      </c>
      <c r="AS2" s="535" t="s">
        <v>222</v>
      </c>
      <c r="AT2" s="535" t="s">
        <v>223</v>
      </c>
      <c r="AU2" s="535" t="s">
        <v>224</v>
      </c>
      <c r="AV2" s="535" t="s">
        <v>225</v>
      </c>
      <c r="AW2" s="535" t="s">
        <v>226</v>
      </c>
      <c r="AX2" s="535" t="s">
        <v>227</v>
      </c>
      <c r="AY2" s="535" t="s">
        <v>228</v>
      </c>
      <c r="AZ2" s="535" t="s">
        <v>130</v>
      </c>
      <c r="BA2" s="535" t="s">
        <v>97</v>
      </c>
      <c r="BB2" s="535" t="s">
        <v>98</v>
      </c>
      <c r="BC2" s="535" t="s">
        <v>99</v>
      </c>
      <c r="BD2" s="535" t="s">
        <v>100</v>
      </c>
      <c r="BE2" s="535" t="s">
        <v>101</v>
      </c>
      <c r="BF2" s="535" t="s">
        <v>102</v>
      </c>
      <c r="BG2" s="535" t="s">
        <v>103</v>
      </c>
      <c r="BH2" s="535" t="s">
        <v>104</v>
      </c>
      <c r="BI2" s="535" t="s">
        <v>105</v>
      </c>
      <c r="BJ2" s="535" t="s">
        <v>106</v>
      </c>
      <c r="BK2" s="535" t="s">
        <v>107</v>
      </c>
      <c r="BL2" s="535" t="s">
        <v>108</v>
      </c>
      <c r="BM2" s="535" t="s">
        <v>109</v>
      </c>
      <c r="BN2" s="535" t="s">
        <v>110</v>
      </c>
      <c r="BO2" s="535" t="s">
        <v>111</v>
      </c>
      <c r="BP2" s="535" t="s">
        <v>112</v>
      </c>
      <c r="BQ2" s="535" t="s">
        <v>113</v>
      </c>
      <c r="BR2" s="535" t="s">
        <v>114</v>
      </c>
      <c r="BS2" s="535" t="s">
        <v>115</v>
      </c>
      <c r="BT2" s="535" t="s">
        <v>116</v>
      </c>
      <c r="BU2" s="535" t="s">
        <v>117</v>
      </c>
      <c r="BV2" s="535" t="s">
        <v>118</v>
      </c>
      <c r="BW2" s="535" t="s">
        <v>119</v>
      </c>
      <c r="BX2" s="535" t="s">
        <v>120</v>
      </c>
      <c r="CA2" s="535" t="s">
        <v>130</v>
      </c>
      <c r="CB2" s="535" t="s">
        <v>97</v>
      </c>
      <c r="CC2" s="535" t="s">
        <v>98</v>
      </c>
      <c r="CD2" s="535" t="s">
        <v>99</v>
      </c>
      <c r="CE2" s="535" t="s">
        <v>100</v>
      </c>
      <c r="CF2" s="535" t="s">
        <v>101</v>
      </c>
      <c r="CG2" s="535" t="s">
        <v>102</v>
      </c>
      <c r="CH2" s="535" t="s">
        <v>103</v>
      </c>
      <c r="CI2" s="535" t="s">
        <v>104</v>
      </c>
      <c r="CJ2" s="535" t="s">
        <v>105</v>
      </c>
      <c r="CK2" s="535" t="s">
        <v>106</v>
      </c>
      <c r="CL2" s="535" t="s">
        <v>107</v>
      </c>
      <c r="CM2" s="535" t="s">
        <v>108</v>
      </c>
      <c r="CN2" s="535" t="s">
        <v>109</v>
      </c>
      <c r="CO2" s="535" t="s">
        <v>110</v>
      </c>
      <c r="CP2" s="535" t="s">
        <v>111</v>
      </c>
      <c r="CQ2" s="535" t="s">
        <v>112</v>
      </c>
      <c r="CR2" s="535" t="s">
        <v>113</v>
      </c>
      <c r="CS2" s="535" t="s">
        <v>114</v>
      </c>
    </row>
    <row r="3" spans="1:97">
      <c r="A3" s="626" t="s">
        <v>524</v>
      </c>
      <c r="B3">
        <v>261349</v>
      </c>
      <c r="C3">
        <v>17.399999999999999</v>
      </c>
      <c r="D3">
        <v>48.8</v>
      </c>
      <c r="E3">
        <v>33.799999999999997</v>
      </c>
      <c r="F3">
        <v>6.7</v>
      </c>
      <c r="G3">
        <v>47.3</v>
      </c>
      <c r="H3">
        <v>89.1</v>
      </c>
      <c r="I3">
        <v>8.1999999999999993</v>
      </c>
      <c r="J3">
        <v>51.7</v>
      </c>
      <c r="K3">
        <v>90.6</v>
      </c>
      <c r="L3">
        <v>0.5</v>
      </c>
      <c r="M3">
        <v>9.3000000000000007</v>
      </c>
      <c r="N3">
        <v>45.7</v>
      </c>
      <c r="O3">
        <v>54.2</v>
      </c>
      <c r="P3">
        <v>65</v>
      </c>
      <c r="Q3">
        <v>78.2</v>
      </c>
      <c r="R3">
        <v>35.299999999999997</v>
      </c>
      <c r="S3">
        <v>66.599999999999994</v>
      </c>
      <c r="T3">
        <v>82.2</v>
      </c>
      <c r="AA3">
        <v>255682</v>
      </c>
      <c r="AB3">
        <v>14.3</v>
      </c>
      <c r="AC3">
        <v>49.3</v>
      </c>
      <c r="AD3">
        <v>36.4</v>
      </c>
      <c r="AE3">
        <v>8.1999999999999993</v>
      </c>
      <c r="AF3">
        <v>56.8</v>
      </c>
      <c r="AG3">
        <v>93</v>
      </c>
      <c r="AH3">
        <v>9.3000000000000007</v>
      </c>
      <c r="AI3">
        <v>59.2</v>
      </c>
      <c r="AJ3">
        <v>93.7</v>
      </c>
      <c r="AK3">
        <v>1</v>
      </c>
      <c r="AL3">
        <v>17.100000000000001</v>
      </c>
      <c r="AM3">
        <v>58.5</v>
      </c>
      <c r="AN3">
        <v>61.6</v>
      </c>
      <c r="AO3">
        <v>75</v>
      </c>
      <c r="AP3">
        <v>86.2</v>
      </c>
      <c r="AQ3">
        <v>35.1</v>
      </c>
      <c r="AR3">
        <v>68.5</v>
      </c>
      <c r="AS3">
        <v>83.6</v>
      </c>
      <c r="AZ3">
        <v>517031</v>
      </c>
      <c r="BA3">
        <v>15.9</v>
      </c>
      <c r="BB3">
        <v>49.1</v>
      </c>
      <c r="BC3">
        <v>35.1</v>
      </c>
      <c r="BD3">
        <v>7.4</v>
      </c>
      <c r="BE3">
        <v>52</v>
      </c>
      <c r="BF3">
        <v>91.1</v>
      </c>
      <c r="BG3">
        <v>8.6999999999999993</v>
      </c>
      <c r="BH3">
        <v>55.4</v>
      </c>
      <c r="BI3">
        <v>92.2</v>
      </c>
      <c r="BJ3">
        <v>0.7</v>
      </c>
      <c r="BK3">
        <v>13.2</v>
      </c>
      <c r="BL3">
        <v>52.3</v>
      </c>
      <c r="BM3">
        <v>57.5</v>
      </c>
      <c r="BN3">
        <v>69.900000000000006</v>
      </c>
      <c r="BO3">
        <v>82.3</v>
      </c>
      <c r="BP3">
        <v>35.200000000000003</v>
      </c>
      <c r="BQ3">
        <v>67.5</v>
      </c>
      <c r="BR3">
        <v>82.9</v>
      </c>
      <c r="CA3" t="e">
        <f>SUM(#REF!,#REF!,#REF!)</f>
        <v>#REF!</v>
      </c>
      <c r="CB3" t="e">
        <f>SUM(#REF!,#REF!,#REF!)</f>
        <v>#REF!</v>
      </c>
      <c r="CC3" t="e">
        <f>SUM(#REF!,#REF!,#REF!)</f>
        <v>#REF!</v>
      </c>
      <c r="CD3" t="e">
        <f>SUM(#REF!,#REF!,#REF!)</f>
        <v>#REF!</v>
      </c>
      <c r="CE3" t="e">
        <f>SUM(#REF!,#REF!,#REF!)</f>
        <v>#REF!</v>
      </c>
      <c r="CF3" t="e">
        <f>SUM(#REF!,#REF!,#REF!)</f>
        <v>#REF!</v>
      </c>
      <c r="CG3" t="e">
        <f>SUM(#REF!,#REF!,#REF!)</f>
        <v>#REF!</v>
      </c>
      <c r="CH3" t="e">
        <f>SUM(#REF!,#REF!,#REF!)</f>
        <v>#REF!</v>
      </c>
      <c r="CI3" t="e">
        <f>SUM(#REF!,#REF!,#REF!)</f>
        <v>#REF!</v>
      </c>
      <c r="CJ3" t="e">
        <f>SUM(#REF!,#REF!,#REF!)</f>
        <v>#REF!</v>
      </c>
      <c r="CK3" t="e">
        <f>SUM(#REF!,#REF!,#REF!)</f>
        <v>#REF!</v>
      </c>
      <c r="CL3" t="e">
        <f>SUM(#REF!,#REF!,#REF!)</f>
        <v>#REF!</v>
      </c>
      <c r="CM3" t="e">
        <f>SUM(#REF!,#REF!,#REF!)</f>
        <v>#REF!</v>
      </c>
      <c r="CN3" t="e">
        <f>SUM(#REF!,#REF!,#REF!)</f>
        <v>#REF!</v>
      </c>
      <c r="CO3" t="e">
        <f>SUM(#REF!,#REF!,#REF!)</f>
        <v>#REF!</v>
      </c>
      <c r="CP3" t="e">
        <f>SUM(#REF!,#REF!,#REF!)</f>
        <v>#REF!</v>
      </c>
      <c r="CQ3" t="e">
        <f>SUM(#REF!,#REF!,#REF!)</f>
        <v>#REF!</v>
      </c>
      <c r="CR3" t="e">
        <f>SUM(#REF!,#REF!,#REF!)</f>
        <v>#REF!</v>
      </c>
      <c r="CS3" t="e">
        <f>SUM(#REF!,#REF!,#REF!)</f>
        <v>#REF!</v>
      </c>
    </row>
    <row r="4" spans="1:97" ht="15">
      <c r="A4" s="628" t="s">
        <v>403</v>
      </c>
      <c r="B4">
        <v>104005</v>
      </c>
      <c r="C4">
        <v>17.7</v>
      </c>
      <c r="D4">
        <v>49.8</v>
      </c>
      <c r="E4">
        <v>32.5</v>
      </c>
      <c r="F4">
        <v>6.1</v>
      </c>
      <c r="G4">
        <v>45.7</v>
      </c>
      <c r="H4">
        <v>87.9</v>
      </c>
      <c r="I4">
        <v>7.6</v>
      </c>
      <c r="J4">
        <v>50</v>
      </c>
      <c r="K4">
        <v>89.4</v>
      </c>
      <c r="L4">
        <v>0.5</v>
      </c>
      <c r="M4">
        <v>8.8000000000000007</v>
      </c>
      <c r="N4">
        <v>42.6</v>
      </c>
      <c r="O4">
        <v>52.3</v>
      </c>
      <c r="P4">
        <v>63.7</v>
      </c>
      <c r="Q4">
        <v>76.3</v>
      </c>
      <c r="R4">
        <v>33.6</v>
      </c>
      <c r="S4">
        <v>64.900000000000006</v>
      </c>
      <c r="T4">
        <v>80.2</v>
      </c>
      <c r="AA4">
        <v>101898</v>
      </c>
      <c r="AB4">
        <v>14.4</v>
      </c>
      <c r="AC4">
        <v>50.2</v>
      </c>
      <c r="AD4">
        <v>35.4</v>
      </c>
      <c r="AE4">
        <v>7.6</v>
      </c>
      <c r="AF4">
        <v>54.8</v>
      </c>
      <c r="AG4">
        <v>91.9</v>
      </c>
      <c r="AH4">
        <v>8.6</v>
      </c>
      <c r="AI4">
        <v>57.1</v>
      </c>
      <c r="AJ4">
        <v>92.7</v>
      </c>
      <c r="AK4">
        <v>1</v>
      </c>
      <c r="AL4">
        <v>16.3</v>
      </c>
      <c r="AM4">
        <v>56.2</v>
      </c>
      <c r="AN4">
        <v>61.4</v>
      </c>
      <c r="AO4">
        <v>74.099999999999994</v>
      </c>
      <c r="AP4">
        <v>85.3</v>
      </c>
      <c r="AQ4">
        <v>33.5</v>
      </c>
      <c r="AR4">
        <v>66.3</v>
      </c>
      <c r="AS4">
        <v>81.099999999999994</v>
      </c>
      <c r="AZ4">
        <v>205903</v>
      </c>
      <c r="BA4">
        <v>16.100000000000001</v>
      </c>
      <c r="BB4">
        <v>50</v>
      </c>
      <c r="BC4">
        <v>33.9</v>
      </c>
      <c r="BD4">
        <v>6.8</v>
      </c>
      <c r="BE4">
        <v>50.2</v>
      </c>
      <c r="BF4">
        <v>89.9</v>
      </c>
      <c r="BG4">
        <v>8</v>
      </c>
      <c r="BH4">
        <v>53.5</v>
      </c>
      <c r="BI4">
        <v>91.1</v>
      </c>
      <c r="BJ4">
        <v>0.7</v>
      </c>
      <c r="BK4">
        <v>12.6</v>
      </c>
      <c r="BL4">
        <v>49.6</v>
      </c>
      <c r="BM4">
        <v>56.3</v>
      </c>
      <c r="BN4">
        <v>68.900000000000006</v>
      </c>
      <c r="BO4">
        <v>81</v>
      </c>
      <c r="BP4">
        <v>33.6</v>
      </c>
      <c r="BQ4">
        <v>65.599999999999994</v>
      </c>
      <c r="BR4">
        <v>80.7</v>
      </c>
      <c r="CA4" t="e">
        <f>SUM(#REF!,#REF!,#REF!)</f>
        <v>#REF!</v>
      </c>
      <c r="CB4" t="e">
        <f>SUM(#REF!,#REF!,#REF!)</f>
        <v>#REF!</v>
      </c>
      <c r="CC4" t="e">
        <f>SUM(#REF!,#REF!,#REF!)</f>
        <v>#REF!</v>
      </c>
      <c r="CD4" t="e">
        <f>SUM(#REF!,#REF!,#REF!)</f>
        <v>#REF!</v>
      </c>
      <c r="CE4" t="e">
        <f>SUM(#REF!,#REF!,#REF!)</f>
        <v>#REF!</v>
      </c>
      <c r="CF4" t="e">
        <f>SUM(#REF!,#REF!,#REF!)</f>
        <v>#REF!</v>
      </c>
      <c r="CG4" t="e">
        <f>SUM(#REF!,#REF!,#REF!)</f>
        <v>#REF!</v>
      </c>
      <c r="CH4" t="e">
        <f>SUM(#REF!,#REF!,#REF!)</f>
        <v>#REF!</v>
      </c>
      <c r="CI4" t="e">
        <f>SUM(#REF!,#REF!,#REF!)</f>
        <v>#REF!</v>
      </c>
      <c r="CJ4" t="e">
        <f>SUM(#REF!,#REF!,#REF!)</f>
        <v>#REF!</v>
      </c>
      <c r="CK4" t="e">
        <f>SUM(#REF!,#REF!,#REF!)</f>
        <v>#REF!</v>
      </c>
      <c r="CL4" t="e">
        <f>SUM(#REF!,#REF!,#REF!)</f>
        <v>#REF!</v>
      </c>
      <c r="CM4" t="e">
        <f>SUM(#REF!,#REF!,#REF!)</f>
        <v>#REF!</v>
      </c>
      <c r="CN4" t="e">
        <f>SUM(#REF!,#REF!,#REF!)</f>
        <v>#REF!</v>
      </c>
      <c r="CO4" t="e">
        <f>SUM(#REF!,#REF!,#REF!)</f>
        <v>#REF!</v>
      </c>
      <c r="CP4" t="e">
        <f>SUM(#REF!,#REF!,#REF!)</f>
        <v>#REF!</v>
      </c>
      <c r="CQ4" t="e">
        <f>SUM(#REF!,#REF!,#REF!)</f>
        <v>#REF!</v>
      </c>
      <c r="CR4" t="e">
        <f>SUM(#REF!,#REF!,#REF!)</f>
        <v>#REF!</v>
      </c>
      <c r="CS4" t="e">
        <f>SUM(#REF!,#REF!,#REF!)</f>
        <v>#REF!</v>
      </c>
    </row>
    <row r="5" spans="1:97" ht="15">
      <c r="A5" s="629" t="s">
        <v>404</v>
      </c>
      <c r="B5">
        <v>157027</v>
      </c>
      <c r="C5">
        <v>17.2</v>
      </c>
      <c r="D5">
        <v>48.1</v>
      </c>
      <c r="E5">
        <v>34.700000000000003</v>
      </c>
      <c r="F5">
        <v>7.2</v>
      </c>
      <c r="G5">
        <v>48.4</v>
      </c>
      <c r="H5">
        <v>90</v>
      </c>
      <c r="I5">
        <v>8.6999999999999993</v>
      </c>
      <c r="J5">
        <v>52.8</v>
      </c>
      <c r="K5">
        <v>91.3</v>
      </c>
      <c r="L5">
        <v>0.4</v>
      </c>
      <c r="M5">
        <v>9.6</v>
      </c>
      <c r="N5">
        <v>47.7</v>
      </c>
      <c r="O5">
        <v>55.5</v>
      </c>
      <c r="P5">
        <v>65.900000000000006</v>
      </c>
      <c r="Q5">
        <v>79.3</v>
      </c>
      <c r="R5">
        <v>36.4</v>
      </c>
      <c r="S5">
        <v>67.7</v>
      </c>
      <c r="T5">
        <v>83.4</v>
      </c>
      <c r="AA5">
        <v>153387</v>
      </c>
      <c r="AB5">
        <v>14.2</v>
      </c>
      <c r="AC5">
        <v>48.8</v>
      </c>
      <c r="AD5">
        <v>37</v>
      </c>
      <c r="AE5">
        <v>8.6</v>
      </c>
      <c r="AF5">
        <v>58.2</v>
      </c>
      <c r="AG5">
        <v>93.7</v>
      </c>
      <c r="AH5">
        <v>9.6999999999999993</v>
      </c>
      <c r="AI5">
        <v>60.7</v>
      </c>
      <c r="AJ5">
        <v>94.3</v>
      </c>
      <c r="AK5">
        <v>1</v>
      </c>
      <c r="AL5">
        <v>17.600000000000001</v>
      </c>
      <c r="AM5">
        <v>60</v>
      </c>
      <c r="AN5">
        <v>61.7</v>
      </c>
      <c r="AO5">
        <v>75.599999999999994</v>
      </c>
      <c r="AP5">
        <v>86.8</v>
      </c>
      <c r="AQ5">
        <v>36.200000000000003</v>
      </c>
      <c r="AR5">
        <v>69.900000000000006</v>
      </c>
      <c r="AS5">
        <v>85.1</v>
      </c>
      <c r="AZ5">
        <v>310414</v>
      </c>
      <c r="BA5">
        <v>15.7</v>
      </c>
      <c r="BB5">
        <v>48.5</v>
      </c>
      <c r="BC5">
        <v>35.799999999999997</v>
      </c>
      <c r="BD5">
        <v>7.8</v>
      </c>
      <c r="BE5">
        <v>53.3</v>
      </c>
      <c r="BF5">
        <v>91.9</v>
      </c>
      <c r="BG5">
        <v>9.1</v>
      </c>
      <c r="BH5">
        <v>56.7</v>
      </c>
      <c r="BI5">
        <v>92.8</v>
      </c>
      <c r="BJ5">
        <v>0.7</v>
      </c>
      <c r="BK5">
        <v>13.6</v>
      </c>
      <c r="BL5">
        <v>53.9</v>
      </c>
      <c r="BM5">
        <v>58.3</v>
      </c>
      <c r="BN5">
        <v>70.7</v>
      </c>
      <c r="BO5">
        <v>83.2</v>
      </c>
      <c r="BP5">
        <v>36.299999999999997</v>
      </c>
      <c r="BQ5">
        <v>68.8</v>
      </c>
      <c r="BR5">
        <v>84.3</v>
      </c>
      <c r="CA5" t="e">
        <f>SUM(#REF!,#REF!,#REF!)</f>
        <v>#REF!</v>
      </c>
      <c r="CB5" t="e">
        <f>SUM(#REF!,#REF!,#REF!)</f>
        <v>#REF!</v>
      </c>
      <c r="CC5" t="e">
        <f>SUM(#REF!,#REF!,#REF!)</f>
        <v>#REF!</v>
      </c>
      <c r="CD5" t="e">
        <f>SUM(#REF!,#REF!,#REF!)</f>
        <v>#REF!</v>
      </c>
      <c r="CE5" t="e">
        <f>SUM(#REF!,#REF!,#REF!)</f>
        <v>#REF!</v>
      </c>
      <c r="CF5" t="e">
        <f>SUM(#REF!,#REF!,#REF!)</f>
        <v>#REF!</v>
      </c>
      <c r="CG5" t="e">
        <f>SUM(#REF!,#REF!,#REF!)</f>
        <v>#REF!</v>
      </c>
      <c r="CH5" t="e">
        <f>SUM(#REF!,#REF!,#REF!)</f>
        <v>#REF!</v>
      </c>
      <c r="CI5" t="e">
        <f>SUM(#REF!,#REF!,#REF!)</f>
        <v>#REF!</v>
      </c>
      <c r="CJ5" t="e">
        <f>SUM(#REF!,#REF!,#REF!)</f>
        <v>#REF!</v>
      </c>
      <c r="CK5" t="e">
        <f>SUM(#REF!,#REF!,#REF!)</f>
        <v>#REF!</v>
      </c>
      <c r="CL5" t="e">
        <f>SUM(#REF!,#REF!,#REF!)</f>
        <v>#REF!</v>
      </c>
      <c r="CM5" t="e">
        <f>SUM(#REF!,#REF!,#REF!)</f>
        <v>#REF!</v>
      </c>
      <c r="CN5" t="e">
        <f>SUM(#REF!,#REF!,#REF!)</f>
        <v>#REF!</v>
      </c>
      <c r="CO5" t="e">
        <f>SUM(#REF!,#REF!,#REF!)</f>
        <v>#REF!</v>
      </c>
      <c r="CP5" t="e">
        <f>SUM(#REF!,#REF!,#REF!)</f>
        <v>#REF!</v>
      </c>
      <c r="CQ5" t="e">
        <f>SUM(#REF!,#REF!,#REF!)</f>
        <v>#REF!</v>
      </c>
      <c r="CR5" t="e">
        <f>SUM(#REF!,#REF!,#REF!)</f>
        <v>#REF!</v>
      </c>
      <c r="CS5" t="e">
        <f>SUM(#REF!,#REF!,#REF!)</f>
        <v>#REF!</v>
      </c>
    </row>
    <row r="6" spans="1:97" ht="15">
      <c r="A6" s="630" t="s">
        <v>405</v>
      </c>
      <c r="B6">
        <v>38282</v>
      </c>
      <c r="C6">
        <v>24.3</v>
      </c>
      <c r="D6">
        <v>52.6</v>
      </c>
      <c r="E6">
        <v>23.1</v>
      </c>
      <c r="F6">
        <v>6.7</v>
      </c>
      <c r="G6">
        <v>41</v>
      </c>
      <c r="H6">
        <v>83</v>
      </c>
      <c r="I6">
        <v>8.3000000000000007</v>
      </c>
      <c r="J6">
        <v>46.4</v>
      </c>
      <c r="K6">
        <v>85.7</v>
      </c>
      <c r="L6">
        <v>0.5</v>
      </c>
      <c r="M6">
        <v>6.1</v>
      </c>
      <c r="N6">
        <v>31.6</v>
      </c>
      <c r="O6">
        <v>53.3</v>
      </c>
      <c r="P6">
        <v>62.3</v>
      </c>
      <c r="Q6">
        <v>72.099999999999994</v>
      </c>
      <c r="R6">
        <v>35.200000000000003</v>
      </c>
      <c r="S6">
        <v>60</v>
      </c>
      <c r="T6">
        <v>74.2</v>
      </c>
      <c r="AA6">
        <v>36078</v>
      </c>
      <c r="AB6">
        <v>21</v>
      </c>
      <c r="AC6">
        <v>53.6</v>
      </c>
      <c r="AD6">
        <v>25.4</v>
      </c>
      <c r="AE6">
        <v>7.8</v>
      </c>
      <c r="AF6">
        <v>50.1</v>
      </c>
      <c r="AG6">
        <v>89.1</v>
      </c>
      <c r="AH6">
        <v>8.8000000000000007</v>
      </c>
      <c r="AI6">
        <v>53.2</v>
      </c>
      <c r="AJ6">
        <v>90.3</v>
      </c>
      <c r="AK6">
        <v>0.8</v>
      </c>
      <c r="AL6">
        <v>11.4</v>
      </c>
      <c r="AM6">
        <v>43.7</v>
      </c>
      <c r="AN6">
        <v>57.2</v>
      </c>
      <c r="AO6">
        <v>71.5</v>
      </c>
      <c r="AP6">
        <v>79.3</v>
      </c>
      <c r="AQ6">
        <v>34.700000000000003</v>
      </c>
      <c r="AR6">
        <v>63.1</v>
      </c>
      <c r="AS6">
        <v>76.3</v>
      </c>
      <c r="AZ6">
        <v>74360</v>
      </c>
      <c r="BA6">
        <v>22.7</v>
      </c>
      <c r="BB6">
        <v>53.1</v>
      </c>
      <c r="BC6">
        <v>24.2</v>
      </c>
      <c r="BD6">
        <v>7.2</v>
      </c>
      <c r="BE6">
        <v>45.5</v>
      </c>
      <c r="BF6">
        <v>86.1</v>
      </c>
      <c r="BG6">
        <v>8.5</v>
      </c>
      <c r="BH6">
        <v>49.8</v>
      </c>
      <c r="BI6">
        <v>88</v>
      </c>
      <c r="BJ6">
        <v>0.6</v>
      </c>
      <c r="BK6">
        <v>8.6999999999999993</v>
      </c>
      <c r="BL6">
        <v>37.700000000000003</v>
      </c>
      <c r="BM6">
        <v>55</v>
      </c>
      <c r="BN6">
        <v>66.8</v>
      </c>
      <c r="BO6">
        <v>75.7</v>
      </c>
      <c r="BP6">
        <v>35</v>
      </c>
      <c r="BQ6">
        <v>61.6</v>
      </c>
      <c r="BR6">
        <v>75.2</v>
      </c>
      <c r="CA6" t="e">
        <f>SUM(#REF!,#REF!,#REF!)</f>
        <v>#REF!</v>
      </c>
      <c r="CB6" t="e">
        <f>SUM(#REF!,#REF!,#REF!)</f>
        <v>#REF!</v>
      </c>
      <c r="CC6" t="e">
        <f>SUM(#REF!,#REF!,#REF!)</f>
        <v>#REF!</v>
      </c>
      <c r="CD6" t="e">
        <f>SUM(#REF!,#REF!,#REF!)</f>
        <v>#REF!</v>
      </c>
      <c r="CE6" t="e">
        <f>SUM(#REF!,#REF!,#REF!)</f>
        <v>#REF!</v>
      </c>
      <c r="CF6" t="e">
        <f>SUM(#REF!,#REF!,#REF!)</f>
        <v>#REF!</v>
      </c>
      <c r="CG6" t="e">
        <f>SUM(#REF!,#REF!,#REF!)</f>
        <v>#REF!</v>
      </c>
      <c r="CH6" t="e">
        <f>SUM(#REF!,#REF!,#REF!)</f>
        <v>#REF!</v>
      </c>
      <c r="CI6" t="e">
        <f>SUM(#REF!,#REF!,#REF!)</f>
        <v>#REF!</v>
      </c>
      <c r="CJ6" t="e">
        <f>SUM(#REF!,#REF!,#REF!)</f>
        <v>#REF!</v>
      </c>
      <c r="CK6" t="e">
        <f>SUM(#REF!,#REF!,#REF!)</f>
        <v>#REF!</v>
      </c>
      <c r="CL6" t="e">
        <f>SUM(#REF!,#REF!,#REF!)</f>
        <v>#REF!</v>
      </c>
      <c r="CM6" t="e">
        <f>SUM(#REF!,#REF!,#REF!)</f>
        <v>#REF!</v>
      </c>
      <c r="CN6" t="e">
        <f>SUM(#REF!,#REF!,#REF!)</f>
        <v>#REF!</v>
      </c>
      <c r="CO6" t="e">
        <f>SUM(#REF!,#REF!,#REF!)</f>
        <v>#REF!</v>
      </c>
      <c r="CP6" t="e">
        <f>SUM(#REF!,#REF!,#REF!)</f>
        <v>#REF!</v>
      </c>
      <c r="CQ6" t="e">
        <f>SUM(#REF!,#REF!,#REF!)</f>
        <v>#REF!</v>
      </c>
      <c r="CR6" t="e">
        <f>SUM(#REF!,#REF!,#REF!)</f>
        <v>#REF!</v>
      </c>
      <c r="CS6" t="e">
        <f>SUM(#REF!,#REF!,#REF!)</f>
        <v>#REF!</v>
      </c>
    </row>
    <row r="7" spans="1:97" ht="15">
      <c r="A7" s="630" t="s">
        <v>406</v>
      </c>
      <c r="B7">
        <v>116808</v>
      </c>
      <c r="C7">
        <v>14.8</v>
      </c>
      <c r="D7">
        <v>46.6</v>
      </c>
      <c r="E7">
        <v>38.700000000000003</v>
      </c>
      <c r="F7">
        <v>7.5</v>
      </c>
      <c r="G7">
        <v>51.5</v>
      </c>
      <c r="H7">
        <v>91.5</v>
      </c>
      <c r="I7">
        <v>9</v>
      </c>
      <c r="J7">
        <v>55.5</v>
      </c>
      <c r="K7">
        <v>92.6</v>
      </c>
      <c r="L7">
        <v>0.4</v>
      </c>
      <c r="M7">
        <v>11</v>
      </c>
      <c r="N7">
        <v>51.1</v>
      </c>
      <c r="O7">
        <v>57</v>
      </c>
      <c r="P7">
        <v>67.5</v>
      </c>
      <c r="Q7">
        <v>80.900000000000006</v>
      </c>
      <c r="R7">
        <v>37.1</v>
      </c>
      <c r="S7">
        <v>70.8</v>
      </c>
      <c r="T7">
        <v>85.3</v>
      </c>
      <c r="AA7">
        <v>116249</v>
      </c>
      <c r="AB7">
        <v>12.1</v>
      </c>
      <c r="AC7">
        <v>47.3</v>
      </c>
      <c r="AD7">
        <v>40.6</v>
      </c>
      <c r="AE7">
        <v>9.1</v>
      </c>
      <c r="AF7">
        <v>61.4</v>
      </c>
      <c r="AG7">
        <v>94.7</v>
      </c>
      <c r="AH7">
        <v>10.3</v>
      </c>
      <c r="AI7">
        <v>63.5</v>
      </c>
      <c r="AJ7">
        <v>95.2</v>
      </c>
      <c r="AK7">
        <v>1.1000000000000001</v>
      </c>
      <c r="AL7">
        <v>19.8</v>
      </c>
      <c r="AM7">
        <v>63.3</v>
      </c>
      <c r="AN7">
        <v>64.3</v>
      </c>
      <c r="AO7">
        <v>77.2</v>
      </c>
      <c r="AP7">
        <v>88.4</v>
      </c>
      <c r="AQ7">
        <v>37.200000000000003</v>
      </c>
      <c r="AR7">
        <v>72.599999999999994</v>
      </c>
      <c r="AS7">
        <v>86.9</v>
      </c>
      <c r="AZ7">
        <v>233057</v>
      </c>
      <c r="BA7">
        <v>13.4</v>
      </c>
      <c r="BB7">
        <v>46.9</v>
      </c>
      <c r="BC7">
        <v>39.700000000000003</v>
      </c>
      <c r="BD7">
        <v>8.1999999999999993</v>
      </c>
      <c r="BE7">
        <v>56.4</v>
      </c>
      <c r="BF7">
        <v>93.1</v>
      </c>
      <c r="BG7">
        <v>9.6</v>
      </c>
      <c r="BH7">
        <v>59.5</v>
      </c>
      <c r="BI7">
        <v>93.9</v>
      </c>
      <c r="BJ7">
        <v>0.7</v>
      </c>
      <c r="BK7">
        <v>15.4</v>
      </c>
      <c r="BL7">
        <v>57.3</v>
      </c>
      <c r="BM7">
        <v>60.3</v>
      </c>
      <c r="BN7">
        <v>72.400000000000006</v>
      </c>
      <c r="BO7">
        <v>84.8</v>
      </c>
      <c r="BP7">
        <v>37.1</v>
      </c>
      <c r="BQ7">
        <v>71.7</v>
      </c>
      <c r="BR7">
        <v>86.2</v>
      </c>
      <c r="CA7" t="e">
        <f>SUM(#REF!,#REF!,#REF!)</f>
        <v>#REF!</v>
      </c>
      <c r="CB7" t="e">
        <f>SUM(#REF!,#REF!,#REF!)</f>
        <v>#REF!</v>
      </c>
      <c r="CC7" t="e">
        <f>SUM(#REF!,#REF!,#REF!)</f>
        <v>#REF!</v>
      </c>
      <c r="CD7" t="e">
        <f>SUM(#REF!,#REF!,#REF!)</f>
        <v>#REF!</v>
      </c>
      <c r="CE7" t="e">
        <f>SUM(#REF!,#REF!,#REF!)</f>
        <v>#REF!</v>
      </c>
      <c r="CF7" t="e">
        <f>SUM(#REF!,#REF!,#REF!)</f>
        <v>#REF!</v>
      </c>
      <c r="CG7" t="e">
        <f>SUM(#REF!,#REF!,#REF!)</f>
        <v>#REF!</v>
      </c>
      <c r="CH7" t="e">
        <f>SUM(#REF!,#REF!,#REF!)</f>
        <v>#REF!</v>
      </c>
      <c r="CI7" t="e">
        <f>SUM(#REF!,#REF!,#REF!)</f>
        <v>#REF!</v>
      </c>
      <c r="CJ7" t="e">
        <f>SUM(#REF!,#REF!,#REF!)</f>
        <v>#REF!</v>
      </c>
      <c r="CK7" t="e">
        <f>SUM(#REF!,#REF!,#REF!)</f>
        <v>#REF!</v>
      </c>
      <c r="CL7" t="e">
        <f>SUM(#REF!,#REF!,#REF!)</f>
        <v>#REF!</v>
      </c>
      <c r="CM7" t="e">
        <f>SUM(#REF!,#REF!,#REF!)</f>
        <v>#REF!</v>
      </c>
      <c r="CN7" t="e">
        <f>SUM(#REF!,#REF!,#REF!)</f>
        <v>#REF!</v>
      </c>
      <c r="CO7" t="e">
        <f>SUM(#REF!,#REF!,#REF!)</f>
        <v>#REF!</v>
      </c>
      <c r="CP7" t="e">
        <f>SUM(#REF!,#REF!,#REF!)</f>
        <v>#REF!</v>
      </c>
      <c r="CQ7" t="e">
        <f>SUM(#REF!,#REF!,#REF!)</f>
        <v>#REF!</v>
      </c>
      <c r="CR7" t="e">
        <f>SUM(#REF!,#REF!,#REF!)</f>
        <v>#REF!</v>
      </c>
      <c r="CS7" t="e">
        <f>SUM(#REF!,#REF!,#REF!)</f>
        <v>#REF!</v>
      </c>
    </row>
    <row r="8" spans="1:97" ht="15">
      <c r="A8" s="630" t="s">
        <v>387</v>
      </c>
      <c r="B8">
        <v>604</v>
      </c>
      <c r="C8">
        <v>18.2</v>
      </c>
      <c r="D8">
        <v>51.3</v>
      </c>
      <c r="E8">
        <v>30.5</v>
      </c>
      <c r="F8">
        <v>3.6</v>
      </c>
      <c r="G8">
        <v>45.8</v>
      </c>
      <c r="H8">
        <v>88</v>
      </c>
      <c r="I8">
        <v>5.5</v>
      </c>
      <c r="J8">
        <v>51.9</v>
      </c>
      <c r="K8">
        <v>88.6</v>
      </c>
      <c r="L8">
        <v>0</v>
      </c>
      <c r="M8">
        <v>10.6</v>
      </c>
      <c r="N8">
        <v>48.4</v>
      </c>
      <c r="O8">
        <v>48.2</v>
      </c>
      <c r="P8">
        <v>59.4</v>
      </c>
      <c r="Q8">
        <v>69</v>
      </c>
      <c r="R8">
        <v>42.7</v>
      </c>
      <c r="S8">
        <v>73.5</v>
      </c>
      <c r="T8">
        <v>79.900000000000006</v>
      </c>
      <c r="AA8">
        <v>411</v>
      </c>
      <c r="AB8">
        <v>18.7</v>
      </c>
      <c r="AC8">
        <v>50.1</v>
      </c>
      <c r="AD8">
        <v>31.1</v>
      </c>
      <c r="AE8" s="770">
        <v>6.5</v>
      </c>
      <c r="AF8">
        <v>47.6</v>
      </c>
      <c r="AG8" s="770">
        <v>78.900000000000006</v>
      </c>
      <c r="AH8">
        <v>10.4</v>
      </c>
      <c r="AI8">
        <v>54.4</v>
      </c>
      <c r="AJ8">
        <v>81.3</v>
      </c>
      <c r="AK8" t="s">
        <v>706</v>
      </c>
      <c r="AL8">
        <v>12.6</v>
      </c>
      <c r="AM8">
        <v>46.1</v>
      </c>
      <c r="AN8">
        <v>68.400000000000006</v>
      </c>
      <c r="AO8">
        <v>73.8</v>
      </c>
      <c r="AP8">
        <v>70.900000000000006</v>
      </c>
      <c r="AQ8">
        <v>37.700000000000003</v>
      </c>
      <c r="AR8">
        <v>67.5</v>
      </c>
      <c r="AS8">
        <v>71.099999999999994</v>
      </c>
      <c r="AZ8">
        <v>1015</v>
      </c>
      <c r="BA8">
        <v>18.399999999999999</v>
      </c>
      <c r="BB8">
        <v>50.8</v>
      </c>
      <c r="BC8">
        <v>30.7</v>
      </c>
      <c r="BD8">
        <v>4.8</v>
      </c>
      <c r="BE8">
        <v>46.5</v>
      </c>
      <c r="BF8">
        <v>84.3</v>
      </c>
      <c r="BG8">
        <v>7.5</v>
      </c>
      <c r="BH8">
        <v>52.9</v>
      </c>
      <c r="BI8">
        <v>85.6</v>
      </c>
      <c r="BJ8" t="s">
        <v>706</v>
      </c>
      <c r="BK8">
        <v>11.4</v>
      </c>
      <c r="BL8">
        <v>47.4</v>
      </c>
      <c r="BM8">
        <v>56.5</v>
      </c>
      <c r="BN8">
        <v>65.099999999999994</v>
      </c>
      <c r="BO8">
        <v>69.8</v>
      </c>
      <c r="BP8">
        <v>40.6</v>
      </c>
      <c r="BQ8">
        <v>71.099999999999994</v>
      </c>
      <c r="BR8">
        <v>76.3</v>
      </c>
      <c r="CA8" t="e">
        <f>SUM(#REF!,#REF!,#REF!)</f>
        <v>#REF!</v>
      </c>
      <c r="CB8" t="e">
        <f>SUM(#REF!,#REF!,#REF!)</f>
        <v>#REF!</v>
      </c>
      <c r="CC8" t="e">
        <f>SUM(#REF!,#REF!,#REF!)</f>
        <v>#REF!</v>
      </c>
      <c r="CD8" t="e">
        <f>SUM(#REF!,#REF!,#REF!)</f>
        <v>#REF!</v>
      </c>
      <c r="CE8" t="e">
        <f>SUM(#REF!,#REF!,#REF!)</f>
        <v>#REF!</v>
      </c>
      <c r="CF8" t="e">
        <f>SUM(#REF!,#REF!,#REF!)</f>
        <v>#REF!</v>
      </c>
      <c r="CG8" t="e">
        <f>SUM(#REF!,#REF!,#REF!)</f>
        <v>#REF!</v>
      </c>
      <c r="CH8" t="e">
        <f>SUM(#REF!,#REF!,#REF!)</f>
        <v>#REF!</v>
      </c>
      <c r="CI8" t="e">
        <f>SUM(#REF!,#REF!,#REF!)</f>
        <v>#REF!</v>
      </c>
      <c r="CJ8" t="e">
        <f>SUM(#REF!,#REF!,#REF!)</f>
        <v>#REF!</v>
      </c>
      <c r="CK8" t="e">
        <f>SUM(#REF!,#REF!,#REF!)</f>
        <v>#REF!</v>
      </c>
      <c r="CL8" t="e">
        <f>SUM(#REF!,#REF!,#REF!)</f>
        <v>#REF!</v>
      </c>
      <c r="CM8" t="e">
        <f>SUM(#REF!,#REF!,#REF!)</f>
        <v>#REF!</v>
      </c>
      <c r="CN8" t="e">
        <f>SUM(#REF!,#REF!,#REF!)</f>
        <v>#REF!</v>
      </c>
      <c r="CO8" t="e">
        <f>SUM(#REF!,#REF!,#REF!)</f>
        <v>#REF!</v>
      </c>
      <c r="CP8" t="e">
        <f>SUM(#REF!,#REF!,#REF!)</f>
        <v>#REF!</v>
      </c>
      <c r="CQ8" t="e">
        <f>SUM(#REF!,#REF!,#REF!)</f>
        <v>#REF!</v>
      </c>
      <c r="CR8" t="e">
        <f>SUM(#REF!,#REF!,#REF!)</f>
        <v>#REF!</v>
      </c>
      <c r="CS8" t="e">
        <f>SUM(#REF!,#REF!,#REF!)</f>
        <v>#REF!</v>
      </c>
    </row>
    <row r="9" spans="1:97" ht="15">
      <c r="A9" s="630" t="s">
        <v>407</v>
      </c>
      <c r="B9">
        <v>920</v>
      </c>
      <c r="C9">
        <v>18.2</v>
      </c>
      <c r="D9">
        <v>58</v>
      </c>
      <c r="E9">
        <v>23.8</v>
      </c>
      <c r="F9">
        <v>1.8</v>
      </c>
      <c r="G9">
        <v>27.7</v>
      </c>
      <c r="H9">
        <v>74.400000000000006</v>
      </c>
      <c r="I9">
        <v>1.8</v>
      </c>
      <c r="J9">
        <v>37.1</v>
      </c>
      <c r="K9">
        <v>76.7</v>
      </c>
      <c r="L9">
        <v>0</v>
      </c>
      <c r="M9">
        <v>0.7</v>
      </c>
      <c r="N9">
        <v>6.8</v>
      </c>
      <c r="O9">
        <v>42.8</v>
      </c>
      <c r="P9">
        <v>47.8</v>
      </c>
      <c r="Q9">
        <v>64.8</v>
      </c>
      <c r="R9">
        <v>36.1</v>
      </c>
      <c r="S9">
        <v>54.5</v>
      </c>
      <c r="T9">
        <v>69.400000000000006</v>
      </c>
      <c r="AA9">
        <v>262</v>
      </c>
      <c r="AB9">
        <v>12.2</v>
      </c>
      <c r="AC9">
        <v>58</v>
      </c>
      <c r="AD9">
        <v>29.8</v>
      </c>
      <c r="AE9" s="770">
        <v>0</v>
      </c>
      <c r="AF9">
        <v>40.799999999999997</v>
      </c>
      <c r="AG9" s="770">
        <v>85.9</v>
      </c>
      <c r="AH9" s="770">
        <v>0</v>
      </c>
      <c r="AI9">
        <v>46.7</v>
      </c>
      <c r="AJ9">
        <v>88.5</v>
      </c>
      <c r="AK9">
        <v>0</v>
      </c>
      <c r="AL9">
        <v>2.6</v>
      </c>
      <c r="AM9">
        <v>10.3</v>
      </c>
      <c r="AN9">
        <v>37.5</v>
      </c>
      <c r="AO9">
        <v>59.2</v>
      </c>
      <c r="AP9">
        <v>70.5</v>
      </c>
      <c r="AQ9">
        <v>28.1</v>
      </c>
      <c r="AR9">
        <v>55.3</v>
      </c>
      <c r="AS9">
        <v>73.099999999999994</v>
      </c>
      <c r="AX9" s="135" t="s">
        <v>88</v>
      </c>
      <c r="AZ9">
        <v>1182</v>
      </c>
      <c r="BA9">
        <v>16.8</v>
      </c>
      <c r="BB9">
        <v>58</v>
      </c>
      <c r="BC9">
        <v>25.1</v>
      </c>
      <c r="BD9">
        <v>1.5</v>
      </c>
      <c r="BE9">
        <v>30.6</v>
      </c>
      <c r="BF9">
        <v>77.400000000000006</v>
      </c>
      <c r="BG9">
        <v>1.5</v>
      </c>
      <c r="BH9">
        <v>39.200000000000003</v>
      </c>
      <c r="BI9">
        <v>79.8</v>
      </c>
      <c r="BJ9">
        <v>0</v>
      </c>
      <c r="BK9">
        <v>1.2</v>
      </c>
      <c r="BL9">
        <v>7.7</v>
      </c>
      <c r="BM9">
        <v>41.9</v>
      </c>
      <c r="BN9">
        <v>50.3</v>
      </c>
      <c r="BO9">
        <v>66.3</v>
      </c>
      <c r="BP9">
        <v>34.799999999999997</v>
      </c>
      <c r="BQ9">
        <v>54.7</v>
      </c>
      <c r="BR9">
        <v>70.400000000000006</v>
      </c>
      <c r="BU9" s="135" t="s">
        <v>88</v>
      </c>
      <c r="CA9" t="e">
        <f>SUM(#REF!,#REF!,#REF!)</f>
        <v>#REF!</v>
      </c>
      <c r="CB9" t="e">
        <f>SUM(#REF!,#REF!,#REF!)</f>
        <v>#REF!</v>
      </c>
      <c r="CC9" t="e">
        <f>SUM(#REF!,#REF!,#REF!)</f>
        <v>#REF!</v>
      </c>
      <c r="CD9" t="e">
        <f>SUM(#REF!,#REF!,#REF!)</f>
        <v>#REF!</v>
      </c>
      <c r="CE9" t="e">
        <f>SUM(#REF!,#REF!,#REF!)</f>
        <v>#REF!</v>
      </c>
      <c r="CF9" t="e">
        <f>SUM(#REF!,#REF!,#REF!)</f>
        <v>#REF!</v>
      </c>
      <c r="CG9" t="e">
        <f>SUM(#REF!,#REF!,#REF!)</f>
        <v>#REF!</v>
      </c>
      <c r="CH9" t="e">
        <f>SUM(#REF!,#REF!,#REF!)</f>
        <v>#REF!</v>
      </c>
      <c r="CI9" t="e">
        <f>SUM(#REF!,#REF!,#REF!)</f>
        <v>#REF!</v>
      </c>
      <c r="CJ9" t="e">
        <f>SUM(#REF!,#REF!,#REF!)</f>
        <v>#REF!</v>
      </c>
      <c r="CK9" t="e">
        <f>SUM(#REF!,#REF!,#REF!)</f>
        <v>#REF!</v>
      </c>
      <c r="CL9" t="e">
        <f>SUM(#REF!,#REF!,#REF!)</f>
        <v>#REF!</v>
      </c>
      <c r="CM9" t="e">
        <f>SUM(#REF!,#REF!,#REF!)</f>
        <v>#REF!</v>
      </c>
      <c r="CN9" t="e">
        <f>SUM(#REF!,#REF!,#REF!)</f>
        <v>#REF!</v>
      </c>
      <c r="CO9" t="e">
        <f>SUM(#REF!,#REF!,#REF!)</f>
        <v>#REF!</v>
      </c>
      <c r="CP9" t="e">
        <f>SUM(#REF!,#REF!,#REF!)</f>
        <v>#REF!</v>
      </c>
      <c r="CQ9" t="e">
        <f>SUM(#REF!,#REF!,#REF!)</f>
        <v>#REF!</v>
      </c>
      <c r="CR9" t="e">
        <f>SUM(#REF!,#REF!,#REF!)</f>
        <v>#REF!</v>
      </c>
      <c r="CS9" t="e">
        <f>SUM(#REF!,#REF!,#REF!)</f>
        <v>#REF!</v>
      </c>
    </row>
    <row r="10" spans="1:97" ht="15">
      <c r="A10" s="630" t="s">
        <v>408</v>
      </c>
      <c r="B10">
        <v>413</v>
      </c>
      <c r="C10">
        <v>27.1</v>
      </c>
      <c r="D10">
        <v>55.2</v>
      </c>
      <c r="E10">
        <v>17.7</v>
      </c>
      <c r="F10">
        <v>2.7</v>
      </c>
      <c r="G10" s="770">
        <v>13.2</v>
      </c>
      <c r="H10">
        <v>43.8</v>
      </c>
      <c r="I10">
        <v>2.7</v>
      </c>
      <c r="J10">
        <v>18</v>
      </c>
      <c r="K10">
        <v>60.3</v>
      </c>
      <c r="L10">
        <v>0</v>
      </c>
      <c r="M10" t="s">
        <v>706</v>
      </c>
      <c r="N10" t="s">
        <v>706</v>
      </c>
      <c r="O10" s="770">
        <v>45.5</v>
      </c>
      <c r="P10">
        <v>39.200000000000003</v>
      </c>
      <c r="Q10">
        <v>50.7</v>
      </c>
      <c r="R10">
        <v>20.5</v>
      </c>
      <c r="S10">
        <v>29.8</v>
      </c>
      <c r="T10">
        <v>49.3</v>
      </c>
      <c r="AA10">
        <v>387</v>
      </c>
      <c r="AB10">
        <v>26.6</v>
      </c>
      <c r="AC10">
        <v>56.6</v>
      </c>
      <c r="AD10">
        <v>16.8</v>
      </c>
      <c r="AE10" s="770">
        <v>2.9</v>
      </c>
      <c r="AF10">
        <v>14.2</v>
      </c>
      <c r="AG10" s="770">
        <v>52.3</v>
      </c>
      <c r="AH10" s="770">
        <v>3.9</v>
      </c>
      <c r="AI10">
        <v>16.899999999999999</v>
      </c>
      <c r="AJ10">
        <v>56.9</v>
      </c>
      <c r="AK10">
        <v>0</v>
      </c>
      <c r="AL10" t="s">
        <v>706</v>
      </c>
      <c r="AM10" t="s">
        <v>706</v>
      </c>
      <c r="AN10">
        <v>45.6</v>
      </c>
      <c r="AO10">
        <v>43.4</v>
      </c>
      <c r="AP10" s="770">
        <v>46.2</v>
      </c>
      <c r="AQ10">
        <v>18.399999999999999</v>
      </c>
      <c r="AR10">
        <v>29.2</v>
      </c>
      <c r="AS10">
        <v>46.2</v>
      </c>
      <c r="AZ10">
        <v>800</v>
      </c>
      <c r="BA10">
        <v>26.9</v>
      </c>
      <c r="BB10">
        <v>55.9</v>
      </c>
      <c r="BC10">
        <v>17.3</v>
      </c>
      <c r="BD10">
        <v>2.8</v>
      </c>
      <c r="BE10">
        <v>13.6</v>
      </c>
      <c r="BF10">
        <v>47.8</v>
      </c>
      <c r="BG10">
        <v>3.3</v>
      </c>
      <c r="BH10">
        <v>17.399999999999999</v>
      </c>
      <c r="BI10">
        <v>58.7</v>
      </c>
      <c r="BJ10">
        <v>0</v>
      </c>
      <c r="BK10">
        <v>0.7</v>
      </c>
      <c r="BL10">
        <v>3.6</v>
      </c>
      <c r="BM10">
        <v>45.6</v>
      </c>
      <c r="BN10">
        <v>41.3</v>
      </c>
      <c r="BO10">
        <v>48.6</v>
      </c>
      <c r="BP10">
        <v>19.5</v>
      </c>
      <c r="BQ10">
        <v>29.5</v>
      </c>
      <c r="BR10">
        <v>47.8</v>
      </c>
      <c r="CA10" t="e">
        <f>SUM(#REF!,#REF!,#REF!)</f>
        <v>#REF!</v>
      </c>
      <c r="CB10" t="e">
        <f>SUM(#REF!,#REF!,#REF!)</f>
        <v>#REF!</v>
      </c>
      <c r="CC10" t="e">
        <f>SUM(#REF!,#REF!,#REF!)</f>
        <v>#REF!</v>
      </c>
      <c r="CD10" t="e">
        <f>SUM(#REF!,#REF!,#REF!)</f>
        <v>#REF!</v>
      </c>
      <c r="CE10" t="e">
        <f>SUM(#REF!,#REF!,#REF!)</f>
        <v>#REF!</v>
      </c>
      <c r="CF10" t="e">
        <f>SUM(#REF!,#REF!,#REF!)</f>
        <v>#REF!</v>
      </c>
      <c r="CG10" t="e">
        <f>SUM(#REF!,#REF!,#REF!)</f>
        <v>#REF!</v>
      </c>
      <c r="CH10" t="e">
        <f>SUM(#REF!,#REF!,#REF!)</f>
        <v>#REF!</v>
      </c>
      <c r="CI10" t="e">
        <f>SUM(#REF!,#REF!,#REF!)</f>
        <v>#REF!</v>
      </c>
      <c r="CJ10" t="e">
        <f>SUM(#REF!,#REF!,#REF!)</f>
        <v>#REF!</v>
      </c>
      <c r="CK10" t="e">
        <f>SUM(#REF!,#REF!,#REF!)</f>
        <v>#REF!</v>
      </c>
      <c r="CL10" t="e">
        <f>SUM(#REF!,#REF!,#REF!)</f>
        <v>#REF!</v>
      </c>
      <c r="CM10" t="e">
        <f>SUM(#REF!,#REF!,#REF!)</f>
        <v>#REF!</v>
      </c>
      <c r="CN10" t="e">
        <f>SUM(#REF!,#REF!,#REF!)</f>
        <v>#REF!</v>
      </c>
      <c r="CO10" t="e">
        <f>SUM(#REF!,#REF!,#REF!)</f>
        <v>#REF!</v>
      </c>
      <c r="CP10" t="e">
        <f>SUM(#REF!,#REF!,#REF!)</f>
        <v>#REF!</v>
      </c>
      <c r="CQ10" t="e">
        <f>SUM(#REF!,#REF!,#REF!)</f>
        <v>#REF!</v>
      </c>
      <c r="CR10" t="e">
        <f>SUM(#REF!,#REF!,#REF!)</f>
        <v>#REF!</v>
      </c>
      <c r="CS10" t="e">
        <f>SUM(#REF!,#REF!,#REF!)</f>
        <v>#REF!</v>
      </c>
    </row>
    <row r="11" spans="1:97" ht="15">
      <c r="A11" s="629" t="s">
        <v>454</v>
      </c>
      <c r="B11">
        <v>92</v>
      </c>
      <c r="C11">
        <v>38</v>
      </c>
      <c r="D11">
        <v>43.5</v>
      </c>
      <c r="E11">
        <v>18.5</v>
      </c>
      <c r="F11">
        <v>0</v>
      </c>
      <c r="G11" s="770" t="s">
        <v>706</v>
      </c>
      <c r="H11" s="770">
        <v>17.600000000000001</v>
      </c>
      <c r="I11" s="770">
        <v>0</v>
      </c>
      <c r="J11" s="770" t="s">
        <v>706</v>
      </c>
      <c r="K11">
        <v>23.5</v>
      </c>
      <c r="L11">
        <v>0</v>
      </c>
      <c r="M11">
        <v>0</v>
      </c>
      <c r="N11">
        <v>0</v>
      </c>
      <c r="O11" s="770" t="s">
        <v>706</v>
      </c>
      <c r="P11">
        <v>17.5</v>
      </c>
      <c r="Q11" t="s">
        <v>706</v>
      </c>
      <c r="R11">
        <v>0</v>
      </c>
      <c r="S11">
        <v>22.5</v>
      </c>
      <c r="T11">
        <v>29.4</v>
      </c>
      <c r="AA11">
        <v>111</v>
      </c>
      <c r="AB11">
        <v>25.2</v>
      </c>
      <c r="AC11">
        <v>61.3</v>
      </c>
      <c r="AD11">
        <v>13.5</v>
      </c>
      <c r="AE11" s="770">
        <v>0</v>
      </c>
      <c r="AF11" t="s">
        <v>706</v>
      </c>
      <c r="AG11" s="770">
        <v>33.299999999999997</v>
      </c>
      <c r="AH11" s="770">
        <v>0</v>
      </c>
      <c r="AI11" t="s">
        <v>706</v>
      </c>
      <c r="AJ11">
        <v>53.3</v>
      </c>
      <c r="AK11">
        <v>0</v>
      </c>
      <c r="AL11">
        <v>0</v>
      </c>
      <c r="AM11">
        <v>0</v>
      </c>
      <c r="AN11" t="s">
        <v>706</v>
      </c>
      <c r="AO11">
        <v>14.7</v>
      </c>
      <c r="AP11" s="770" t="s">
        <v>706</v>
      </c>
      <c r="AQ11" t="s">
        <v>706</v>
      </c>
      <c r="AR11">
        <v>16.2</v>
      </c>
      <c r="AS11">
        <v>46.7</v>
      </c>
      <c r="AZ11">
        <v>203</v>
      </c>
      <c r="BA11">
        <v>31</v>
      </c>
      <c r="BB11">
        <v>53.2</v>
      </c>
      <c r="BC11">
        <v>15.8</v>
      </c>
      <c r="BD11">
        <v>0</v>
      </c>
      <c r="BE11">
        <v>5.6</v>
      </c>
      <c r="BF11">
        <v>25</v>
      </c>
      <c r="BG11">
        <v>0</v>
      </c>
      <c r="BH11">
        <v>5.6</v>
      </c>
      <c r="BI11">
        <v>37.5</v>
      </c>
      <c r="BJ11">
        <v>0</v>
      </c>
      <c r="BK11">
        <v>0</v>
      </c>
      <c r="BL11">
        <v>0</v>
      </c>
      <c r="BM11">
        <v>9.5</v>
      </c>
      <c r="BN11">
        <v>15.7</v>
      </c>
      <c r="BO11">
        <v>25</v>
      </c>
      <c r="BP11" t="s">
        <v>706</v>
      </c>
      <c r="BQ11">
        <v>18.5</v>
      </c>
      <c r="BR11">
        <v>37.5</v>
      </c>
      <c r="CA11" t="e">
        <f>SUM(#REF!,#REF!,#REF!)</f>
        <v>#REF!</v>
      </c>
      <c r="CB11" t="e">
        <f>SUM(#REF!,#REF!,#REF!)</f>
        <v>#REF!</v>
      </c>
      <c r="CC11" t="e">
        <f>SUM(#REF!,#REF!,#REF!)</f>
        <v>#REF!</v>
      </c>
      <c r="CD11" t="e">
        <f>SUM(#REF!,#REF!,#REF!)</f>
        <v>#REF!</v>
      </c>
      <c r="CE11" t="e">
        <f>SUM(#REF!,#REF!,#REF!)</f>
        <v>#REF!</v>
      </c>
      <c r="CF11" t="e">
        <f>SUM(#REF!,#REF!,#REF!)</f>
        <v>#REF!</v>
      </c>
      <c r="CG11" t="e">
        <f>SUM(#REF!,#REF!,#REF!)</f>
        <v>#REF!</v>
      </c>
      <c r="CH11" t="e">
        <f>SUM(#REF!,#REF!,#REF!)</f>
        <v>#REF!</v>
      </c>
      <c r="CI11" t="e">
        <f>SUM(#REF!,#REF!,#REF!)</f>
        <v>#REF!</v>
      </c>
      <c r="CJ11" t="e">
        <f>SUM(#REF!,#REF!,#REF!)</f>
        <v>#REF!</v>
      </c>
      <c r="CK11" t="e">
        <f>SUM(#REF!,#REF!,#REF!)</f>
        <v>#REF!</v>
      </c>
      <c r="CL11" t="e">
        <f>SUM(#REF!,#REF!,#REF!)</f>
        <v>#REF!</v>
      </c>
      <c r="CM11" t="e">
        <f>SUM(#REF!,#REF!,#REF!)</f>
        <v>#REF!</v>
      </c>
      <c r="CN11" t="e">
        <f>SUM(#REF!,#REF!,#REF!)</f>
        <v>#REF!</v>
      </c>
      <c r="CO11" t="e">
        <f>SUM(#REF!,#REF!,#REF!)</f>
        <v>#REF!</v>
      </c>
      <c r="CP11" t="e">
        <f>SUM(#REF!,#REF!,#REF!)</f>
        <v>#REF!</v>
      </c>
      <c r="CQ11" t="e">
        <f>SUM(#REF!,#REF!,#REF!)</f>
        <v>#REF!</v>
      </c>
      <c r="CR11" t="e">
        <f>SUM(#REF!,#REF!,#REF!)</f>
        <v>#REF!</v>
      </c>
      <c r="CS11" t="e">
        <f>SUM(#REF!,#REF!,#REF!)</f>
        <v>#REF!</v>
      </c>
    </row>
    <row r="12" spans="1:97" ht="15">
      <c r="A12" s="626" t="s">
        <v>390</v>
      </c>
      <c r="B12">
        <v>6658</v>
      </c>
      <c r="C12" s="770">
        <v>90.1</v>
      </c>
      <c r="D12">
        <v>9</v>
      </c>
      <c r="E12">
        <v>0.9</v>
      </c>
      <c r="F12">
        <v>0.2</v>
      </c>
      <c r="G12" s="770" t="s">
        <v>706</v>
      </c>
      <c r="H12" s="770" t="s">
        <v>706</v>
      </c>
      <c r="I12" s="770">
        <v>0.3</v>
      </c>
      <c r="J12" s="770">
        <v>3</v>
      </c>
      <c r="K12">
        <v>19.399999999999999</v>
      </c>
      <c r="L12">
        <v>0</v>
      </c>
      <c r="M12">
        <v>0</v>
      </c>
      <c r="N12">
        <v>6.5</v>
      </c>
      <c r="O12" s="770">
        <v>6.1</v>
      </c>
      <c r="P12">
        <v>9.3000000000000007</v>
      </c>
      <c r="Q12">
        <v>12.9</v>
      </c>
      <c r="R12">
        <v>6</v>
      </c>
      <c r="S12">
        <v>14.4</v>
      </c>
      <c r="T12">
        <v>17.7</v>
      </c>
      <c r="AA12">
        <v>2402</v>
      </c>
      <c r="AB12">
        <v>95.3</v>
      </c>
      <c r="AC12">
        <v>4.0999999999999996</v>
      </c>
      <c r="AD12">
        <v>0.7</v>
      </c>
      <c r="AE12" s="770">
        <v>0.1</v>
      </c>
      <c r="AF12" t="s">
        <v>706</v>
      </c>
      <c r="AG12" s="770" t="s">
        <v>706</v>
      </c>
      <c r="AH12" s="770">
        <v>0.2</v>
      </c>
      <c r="AI12">
        <v>5.0999999999999996</v>
      </c>
      <c r="AJ12">
        <v>18.8</v>
      </c>
      <c r="AK12">
        <v>0</v>
      </c>
      <c r="AL12" t="s">
        <v>706</v>
      </c>
      <c r="AM12">
        <v>0</v>
      </c>
      <c r="AN12">
        <v>3.8</v>
      </c>
      <c r="AO12">
        <v>12.2</v>
      </c>
      <c r="AP12" s="770">
        <v>25</v>
      </c>
      <c r="AQ12">
        <v>1.7</v>
      </c>
      <c r="AR12">
        <v>7.1</v>
      </c>
      <c r="AS12">
        <v>18.8</v>
      </c>
      <c r="AZ12">
        <v>9060</v>
      </c>
      <c r="BA12">
        <v>91.5</v>
      </c>
      <c r="BB12">
        <v>7.7</v>
      </c>
      <c r="BC12">
        <v>0.9</v>
      </c>
      <c r="BD12">
        <v>0.2</v>
      </c>
      <c r="BE12">
        <v>1.7</v>
      </c>
      <c r="BF12">
        <v>10.3</v>
      </c>
      <c r="BG12">
        <v>0.3</v>
      </c>
      <c r="BH12">
        <v>3.3</v>
      </c>
      <c r="BI12">
        <v>19.2</v>
      </c>
      <c r="BJ12">
        <v>0</v>
      </c>
      <c r="BK12" t="s">
        <v>706</v>
      </c>
      <c r="BL12">
        <v>5.0999999999999996</v>
      </c>
      <c r="BM12">
        <v>5.5</v>
      </c>
      <c r="BN12">
        <v>9.6999999999999993</v>
      </c>
      <c r="BO12">
        <v>15.4</v>
      </c>
      <c r="BP12">
        <v>4.8</v>
      </c>
      <c r="BQ12">
        <v>13.4</v>
      </c>
      <c r="BR12">
        <v>17.899999999999999</v>
      </c>
      <c r="CA12" t="e">
        <f>SUM(#REF!,#REF!,#REF!)</f>
        <v>#REF!</v>
      </c>
      <c r="CB12" t="e">
        <f>SUM(#REF!,#REF!,#REF!)</f>
        <v>#REF!</v>
      </c>
      <c r="CC12" t="e">
        <f>SUM(#REF!,#REF!,#REF!)</f>
        <v>#REF!</v>
      </c>
      <c r="CD12" t="e">
        <f>SUM(#REF!,#REF!,#REF!)</f>
        <v>#REF!</v>
      </c>
      <c r="CE12" t="e">
        <f>SUM(#REF!,#REF!,#REF!)</f>
        <v>#REF!</v>
      </c>
      <c r="CF12" t="e">
        <f>SUM(#REF!,#REF!,#REF!)</f>
        <v>#REF!</v>
      </c>
      <c r="CG12" t="e">
        <f>SUM(#REF!,#REF!,#REF!)</f>
        <v>#REF!</v>
      </c>
      <c r="CH12" t="e">
        <f>SUM(#REF!,#REF!,#REF!)</f>
        <v>#REF!</v>
      </c>
      <c r="CI12" t="e">
        <f>SUM(#REF!,#REF!,#REF!)</f>
        <v>#REF!</v>
      </c>
      <c r="CJ12" t="e">
        <f>SUM(#REF!,#REF!,#REF!)</f>
        <v>#REF!</v>
      </c>
      <c r="CK12" t="e">
        <f>SUM(#REF!,#REF!,#REF!)</f>
        <v>#REF!</v>
      </c>
      <c r="CL12" t="e">
        <f>SUM(#REF!,#REF!,#REF!)</f>
        <v>#REF!</v>
      </c>
      <c r="CM12" t="e">
        <f>SUM(#REF!,#REF!,#REF!)</f>
        <v>#REF!</v>
      </c>
      <c r="CN12" t="e">
        <f>SUM(#REF!,#REF!,#REF!)</f>
        <v>#REF!</v>
      </c>
      <c r="CO12" t="e">
        <f>SUM(#REF!,#REF!,#REF!)</f>
        <v>#REF!</v>
      </c>
      <c r="CP12" t="e">
        <f>SUM(#REF!,#REF!,#REF!)</f>
        <v>#REF!</v>
      </c>
      <c r="CQ12" t="e">
        <f>SUM(#REF!,#REF!,#REF!)</f>
        <v>#REF!</v>
      </c>
      <c r="CR12" t="e">
        <f>SUM(#REF!,#REF!,#REF!)</f>
        <v>#REF!</v>
      </c>
      <c r="CS12" t="e">
        <f>SUM(#REF!,#REF!,#REF!)</f>
        <v>#REF!</v>
      </c>
    </row>
    <row r="13" spans="1:97" ht="15">
      <c r="A13" s="627" t="s">
        <v>391</v>
      </c>
      <c r="B13">
        <v>268007</v>
      </c>
      <c r="C13" s="770">
        <v>19.2</v>
      </c>
      <c r="D13">
        <v>47.8</v>
      </c>
      <c r="E13">
        <v>33</v>
      </c>
      <c r="F13">
        <v>6</v>
      </c>
      <c r="G13" s="770">
        <v>47.1</v>
      </c>
      <c r="H13" s="770">
        <v>89.1</v>
      </c>
      <c r="I13" s="770">
        <v>7.3</v>
      </c>
      <c r="J13" s="770">
        <v>51.5</v>
      </c>
      <c r="K13">
        <v>90.5</v>
      </c>
      <c r="L13">
        <v>0.4</v>
      </c>
      <c r="M13">
        <v>9.3000000000000007</v>
      </c>
      <c r="N13">
        <v>45.7</v>
      </c>
      <c r="O13" s="770">
        <v>48.6</v>
      </c>
      <c r="P13">
        <v>64.7</v>
      </c>
      <c r="Q13">
        <v>78.099999999999994</v>
      </c>
      <c r="R13" s="770">
        <v>31.8</v>
      </c>
      <c r="S13">
        <v>66.3</v>
      </c>
      <c r="T13">
        <v>82.1</v>
      </c>
      <c r="AA13">
        <v>258084</v>
      </c>
      <c r="AB13">
        <v>15</v>
      </c>
      <c r="AC13">
        <v>48.9</v>
      </c>
      <c r="AD13">
        <v>36</v>
      </c>
      <c r="AE13">
        <v>7.7</v>
      </c>
      <c r="AF13">
        <v>56.8</v>
      </c>
      <c r="AG13">
        <v>92.9</v>
      </c>
      <c r="AH13">
        <v>8.6999999999999993</v>
      </c>
      <c r="AI13">
        <v>59.1</v>
      </c>
      <c r="AJ13">
        <v>93.6</v>
      </c>
      <c r="AK13">
        <v>0.9</v>
      </c>
      <c r="AL13">
        <v>17</v>
      </c>
      <c r="AM13">
        <v>58.5</v>
      </c>
      <c r="AN13">
        <v>58.1</v>
      </c>
      <c r="AO13">
        <v>74.900000000000006</v>
      </c>
      <c r="AP13" s="770">
        <v>86.2</v>
      </c>
      <c r="AQ13">
        <v>33.1</v>
      </c>
      <c r="AR13">
        <v>68.400000000000006</v>
      </c>
      <c r="AS13">
        <v>83.6</v>
      </c>
      <c r="AZ13">
        <v>526091</v>
      </c>
      <c r="BA13">
        <v>17.2</v>
      </c>
      <c r="BB13">
        <v>48.4</v>
      </c>
      <c r="BC13">
        <v>34.5</v>
      </c>
      <c r="BD13">
        <v>6.7</v>
      </c>
      <c r="BE13">
        <v>51.9</v>
      </c>
      <c r="BF13">
        <v>91.1</v>
      </c>
      <c r="BG13">
        <v>7.9</v>
      </c>
      <c r="BH13">
        <v>55.3</v>
      </c>
      <c r="BI13">
        <v>92.1</v>
      </c>
      <c r="BJ13">
        <v>0.6</v>
      </c>
      <c r="BK13">
        <v>13.1</v>
      </c>
      <c r="BL13">
        <v>52.3</v>
      </c>
      <c r="BM13">
        <v>52.7</v>
      </c>
      <c r="BN13">
        <v>69.8</v>
      </c>
      <c r="BO13">
        <v>82.3</v>
      </c>
      <c r="BP13">
        <v>32.4</v>
      </c>
      <c r="BQ13">
        <v>67.400000000000006</v>
      </c>
      <c r="BR13">
        <v>82.9</v>
      </c>
      <c r="CA13" t="e">
        <f>SUM(#REF!,#REF!,#REF!)</f>
        <v>#REF!</v>
      </c>
      <c r="CB13" t="e">
        <f>SUM(#REF!,#REF!,#REF!)</f>
        <v>#REF!</v>
      </c>
      <c r="CC13" t="e">
        <f>SUM(#REF!,#REF!,#REF!)</f>
        <v>#REF!</v>
      </c>
      <c r="CD13" t="e">
        <f>SUM(#REF!,#REF!,#REF!)</f>
        <v>#REF!</v>
      </c>
      <c r="CE13" t="e">
        <f>SUM(#REF!,#REF!,#REF!)</f>
        <v>#REF!</v>
      </c>
      <c r="CF13" t="e">
        <f>SUM(#REF!,#REF!,#REF!)</f>
        <v>#REF!</v>
      </c>
      <c r="CG13" t="e">
        <f>SUM(#REF!,#REF!,#REF!)</f>
        <v>#REF!</v>
      </c>
      <c r="CH13" t="e">
        <f>SUM(#REF!,#REF!,#REF!)</f>
        <v>#REF!</v>
      </c>
      <c r="CI13" t="e">
        <f>SUM(#REF!,#REF!,#REF!)</f>
        <v>#REF!</v>
      </c>
      <c r="CJ13" t="e">
        <f>SUM(#REF!,#REF!,#REF!)</f>
        <v>#REF!</v>
      </c>
      <c r="CK13" t="e">
        <f>SUM(#REF!,#REF!,#REF!)</f>
        <v>#REF!</v>
      </c>
      <c r="CL13" t="e">
        <f>SUM(#REF!,#REF!,#REF!)</f>
        <v>#REF!</v>
      </c>
      <c r="CM13" t="e">
        <f>SUM(#REF!,#REF!,#REF!)</f>
        <v>#REF!</v>
      </c>
      <c r="CN13" t="e">
        <f>SUM(#REF!,#REF!,#REF!)</f>
        <v>#REF!</v>
      </c>
      <c r="CO13" t="e">
        <f>SUM(#REF!,#REF!,#REF!)</f>
        <v>#REF!</v>
      </c>
      <c r="CP13" t="e">
        <f>SUM(#REF!,#REF!,#REF!)</f>
        <v>#REF!</v>
      </c>
      <c r="CQ13" t="e">
        <f>SUM(#REF!,#REF!,#REF!)</f>
        <v>#REF!</v>
      </c>
      <c r="CR13" t="e">
        <f>SUM(#REF!,#REF!,#REF!)</f>
        <v>#REF!</v>
      </c>
      <c r="CS13" t="e">
        <f>SUM(#REF!,#REF!,#REF!)</f>
        <v>#REF!</v>
      </c>
    </row>
    <row r="14" spans="1:97">
      <c r="A14" s="773" t="s">
        <v>671</v>
      </c>
      <c r="B14">
        <v>241986</v>
      </c>
      <c r="C14" s="770">
        <v>17.899999999999999</v>
      </c>
      <c r="D14">
        <v>50.2</v>
      </c>
      <c r="E14">
        <v>31.9</v>
      </c>
      <c r="F14" s="770">
        <v>6.8</v>
      </c>
      <c r="G14" s="770">
        <v>47</v>
      </c>
      <c r="H14" s="770">
        <v>88.2</v>
      </c>
      <c r="I14" s="770">
        <v>8.3000000000000007</v>
      </c>
      <c r="J14" s="770">
        <v>51.5</v>
      </c>
      <c r="K14">
        <v>89.8</v>
      </c>
      <c r="L14">
        <v>0.5</v>
      </c>
      <c r="M14">
        <v>9.1999999999999993</v>
      </c>
      <c r="N14">
        <v>43.6</v>
      </c>
      <c r="O14" s="770">
        <v>54.3</v>
      </c>
      <c r="P14">
        <v>64.8</v>
      </c>
      <c r="Q14">
        <v>76.7</v>
      </c>
      <c r="R14" s="770">
        <v>35.4</v>
      </c>
      <c r="S14">
        <v>66.5</v>
      </c>
      <c r="T14">
        <v>80.7</v>
      </c>
      <c r="AA14">
        <v>235889</v>
      </c>
      <c r="AB14">
        <v>14.7</v>
      </c>
      <c r="AC14">
        <v>50.7</v>
      </c>
      <c r="AD14">
        <v>34.5</v>
      </c>
      <c r="AE14">
        <v>8.3000000000000007</v>
      </c>
      <c r="AF14">
        <v>56.6</v>
      </c>
      <c r="AG14">
        <v>92.6</v>
      </c>
      <c r="AH14">
        <v>9.4</v>
      </c>
      <c r="AI14">
        <v>59</v>
      </c>
      <c r="AJ14">
        <v>93.3</v>
      </c>
      <c r="AK14" s="770">
        <v>1</v>
      </c>
      <c r="AL14">
        <v>17</v>
      </c>
      <c r="AM14">
        <v>56.7</v>
      </c>
      <c r="AN14">
        <v>61.8</v>
      </c>
      <c r="AO14">
        <v>75</v>
      </c>
      <c r="AP14">
        <v>85.5</v>
      </c>
      <c r="AQ14">
        <v>35.299999999999997</v>
      </c>
      <c r="AR14">
        <v>68.400000000000006</v>
      </c>
      <c r="AS14">
        <v>82.4</v>
      </c>
      <c r="AZ14">
        <v>477875</v>
      </c>
      <c r="BA14">
        <v>16.399999999999999</v>
      </c>
      <c r="BB14">
        <v>50.4</v>
      </c>
      <c r="BC14">
        <v>33.200000000000003</v>
      </c>
      <c r="BD14">
        <v>7.4</v>
      </c>
      <c r="BE14">
        <v>51.8</v>
      </c>
      <c r="BF14">
        <v>90.5</v>
      </c>
      <c r="BG14">
        <v>8.8000000000000007</v>
      </c>
      <c r="BH14">
        <v>55.2</v>
      </c>
      <c r="BI14">
        <v>91.6</v>
      </c>
      <c r="BJ14">
        <v>0.7</v>
      </c>
      <c r="BK14">
        <v>13.1</v>
      </c>
      <c r="BL14">
        <v>50.3</v>
      </c>
      <c r="BM14">
        <v>57.7</v>
      </c>
      <c r="BN14">
        <v>69.900000000000006</v>
      </c>
      <c r="BO14">
        <v>81.2</v>
      </c>
      <c r="BP14">
        <v>35.299999999999997</v>
      </c>
      <c r="BQ14">
        <v>67.400000000000006</v>
      </c>
      <c r="BR14">
        <v>81.599999999999994</v>
      </c>
      <c r="CA14" t="e">
        <f>SUM(#REF!,#REF!,#REF!)</f>
        <v>#REF!</v>
      </c>
      <c r="CB14" t="e">
        <f>SUM(#REF!,#REF!,#REF!)</f>
        <v>#REF!</v>
      </c>
      <c r="CC14" t="e">
        <f>SUM(#REF!,#REF!,#REF!)</f>
        <v>#REF!</v>
      </c>
      <c r="CD14" t="e">
        <f>SUM(#REF!,#REF!,#REF!)</f>
        <v>#REF!</v>
      </c>
      <c r="CE14" t="e">
        <f>SUM(#REF!,#REF!,#REF!)</f>
        <v>#REF!</v>
      </c>
      <c r="CF14" t="e">
        <f>SUM(#REF!,#REF!,#REF!)</f>
        <v>#REF!</v>
      </c>
      <c r="CG14" t="e">
        <f>SUM(#REF!,#REF!,#REF!)</f>
        <v>#REF!</v>
      </c>
      <c r="CH14" t="e">
        <f>SUM(#REF!,#REF!,#REF!)</f>
        <v>#REF!</v>
      </c>
      <c r="CI14" t="e">
        <f>SUM(#REF!,#REF!,#REF!)</f>
        <v>#REF!</v>
      </c>
      <c r="CJ14" t="e">
        <f>SUM(#REF!,#REF!,#REF!)</f>
        <v>#REF!</v>
      </c>
      <c r="CK14" t="e">
        <f>SUM(#REF!,#REF!,#REF!)</f>
        <v>#REF!</v>
      </c>
      <c r="CL14" t="e">
        <f>SUM(#REF!,#REF!,#REF!)</f>
        <v>#REF!</v>
      </c>
      <c r="CM14" t="e">
        <f>SUM(#REF!,#REF!,#REF!)</f>
        <v>#REF!</v>
      </c>
      <c r="CN14" t="e">
        <f>SUM(#REF!,#REF!,#REF!)</f>
        <v>#REF!</v>
      </c>
      <c r="CO14" t="e">
        <f>SUM(#REF!,#REF!,#REF!)</f>
        <v>#REF!</v>
      </c>
      <c r="CP14" t="e">
        <f>SUM(#REF!,#REF!,#REF!)</f>
        <v>#REF!</v>
      </c>
      <c r="CQ14" t="e">
        <f>SUM(#REF!,#REF!,#REF!)</f>
        <v>#REF!</v>
      </c>
      <c r="CR14" t="e">
        <f>SUM(#REF!,#REF!,#REF!)</f>
        <v>#REF!</v>
      </c>
      <c r="CS14" t="e">
        <f>SUM(#REF!,#REF!,#REF!)</f>
        <v>#REF!</v>
      </c>
    </row>
    <row r="15" spans="1:97">
      <c r="A15" s="772" t="s">
        <v>672</v>
      </c>
      <c r="B15">
        <v>10272</v>
      </c>
      <c r="C15" s="770" t="s">
        <v>706</v>
      </c>
      <c r="D15">
        <v>9.3000000000000007</v>
      </c>
      <c r="E15">
        <v>90.7</v>
      </c>
      <c r="F15" s="770" t="s">
        <v>706</v>
      </c>
      <c r="G15" s="770">
        <v>85.5</v>
      </c>
      <c r="H15" s="770">
        <v>97.9</v>
      </c>
      <c r="I15" s="770" t="s">
        <v>706</v>
      </c>
      <c r="J15" s="770">
        <v>86.6</v>
      </c>
      <c r="K15">
        <v>98.1</v>
      </c>
      <c r="L15" t="s">
        <v>706</v>
      </c>
      <c r="M15">
        <v>39.1</v>
      </c>
      <c r="N15">
        <v>66.7</v>
      </c>
      <c r="O15" s="770" t="s">
        <v>706</v>
      </c>
      <c r="P15">
        <v>87.3</v>
      </c>
      <c r="Q15">
        <v>91.2</v>
      </c>
      <c r="R15" s="770" t="s">
        <v>706</v>
      </c>
      <c r="S15">
        <v>86.6</v>
      </c>
      <c r="T15">
        <v>95.2</v>
      </c>
      <c r="V15" s="135" t="s">
        <v>88</v>
      </c>
      <c r="AA15">
        <v>10233</v>
      </c>
      <c r="AB15" t="s">
        <v>706</v>
      </c>
      <c r="AC15">
        <v>9.6</v>
      </c>
      <c r="AD15">
        <v>90.3</v>
      </c>
      <c r="AE15" t="s">
        <v>706</v>
      </c>
      <c r="AF15">
        <v>90.6</v>
      </c>
      <c r="AG15">
        <v>97</v>
      </c>
      <c r="AH15" t="s">
        <v>706</v>
      </c>
      <c r="AI15">
        <v>91.6</v>
      </c>
      <c r="AJ15">
        <v>97.2</v>
      </c>
      <c r="AK15" s="770" t="s">
        <v>706</v>
      </c>
      <c r="AL15">
        <v>52.3</v>
      </c>
      <c r="AM15">
        <v>77.8</v>
      </c>
      <c r="AN15" t="s">
        <v>706</v>
      </c>
      <c r="AO15">
        <v>91.7</v>
      </c>
      <c r="AP15">
        <v>94</v>
      </c>
      <c r="AQ15" t="s">
        <v>706</v>
      </c>
      <c r="AR15">
        <v>90.9</v>
      </c>
      <c r="AS15">
        <v>95</v>
      </c>
      <c r="AZ15">
        <v>20505</v>
      </c>
      <c r="BA15">
        <v>0</v>
      </c>
      <c r="BB15">
        <v>9.5</v>
      </c>
      <c r="BC15">
        <v>90.5</v>
      </c>
      <c r="BD15">
        <v>60</v>
      </c>
      <c r="BE15">
        <v>88.1</v>
      </c>
      <c r="BF15">
        <v>97.5</v>
      </c>
      <c r="BG15">
        <v>60</v>
      </c>
      <c r="BH15">
        <v>89.1</v>
      </c>
      <c r="BI15">
        <v>97.6</v>
      </c>
      <c r="BJ15" t="s">
        <v>706</v>
      </c>
      <c r="BK15">
        <v>45.8</v>
      </c>
      <c r="BL15">
        <v>72.2</v>
      </c>
      <c r="BM15">
        <v>80</v>
      </c>
      <c r="BN15">
        <v>89.5</v>
      </c>
      <c r="BO15">
        <v>92.6</v>
      </c>
      <c r="BP15">
        <v>80</v>
      </c>
      <c r="BQ15">
        <v>88.8</v>
      </c>
      <c r="BR15">
        <v>95.1</v>
      </c>
      <c r="CA15" t="e">
        <f>SUM(#REF!,#REF!,#REF!)</f>
        <v>#REF!</v>
      </c>
      <c r="CB15" t="e">
        <f>SUM(#REF!,#REF!,#REF!)</f>
        <v>#REF!</v>
      </c>
      <c r="CC15" t="e">
        <f>SUM(#REF!,#REF!,#REF!)</f>
        <v>#REF!</v>
      </c>
      <c r="CD15" t="e">
        <f>SUM(#REF!,#REF!,#REF!)</f>
        <v>#REF!</v>
      </c>
      <c r="CE15" t="e">
        <f>SUM(#REF!,#REF!,#REF!)</f>
        <v>#REF!</v>
      </c>
      <c r="CF15" t="e">
        <f>SUM(#REF!,#REF!,#REF!)</f>
        <v>#REF!</v>
      </c>
      <c r="CG15" t="e">
        <f>SUM(#REF!,#REF!,#REF!)</f>
        <v>#REF!</v>
      </c>
      <c r="CH15" t="e">
        <f>SUM(#REF!,#REF!,#REF!)</f>
        <v>#REF!</v>
      </c>
      <c r="CI15" t="e">
        <f>SUM(#REF!,#REF!,#REF!)</f>
        <v>#REF!</v>
      </c>
      <c r="CJ15" t="e">
        <f>SUM(#REF!,#REF!,#REF!)</f>
        <v>#REF!</v>
      </c>
      <c r="CK15" t="e">
        <f>SUM(#REF!,#REF!,#REF!)</f>
        <v>#REF!</v>
      </c>
      <c r="CL15" t="e">
        <f>SUM(#REF!,#REF!,#REF!)</f>
        <v>#REF!</v>
      </c>
      <c r="CM15" t="e">
        <f>SUM(#REF!,#REF!,#REF!)</f>
        <v>#REF!</v>
      </c>
      <c r="CN15" t="e">
        <f>SUM(#REF!,#REF!,#REF!)</f>
        <v>#REF!</v>
      </c>
      <c r="CO15" t="e">
        <f>SUM(#REF!,#REF!,#REF!)</f>
        <v>#REF!</v>
      </c>
      <c r="CP15" t="e">
        <f>SUM(#REF!,#REF!,#REF!)</f>
        <v>#REF!</v>
      </c>
      <c r="CQ15" t="e">
        <f>SUM(#REF!,#REF!,#REF!)</f>
        <v>#REF!</v>
      </c>
      <c r="CR15" t="e">
        <f>SUM(#REF!,#REF!,#REF!)</f>
        <v>#REF!</v>
      </c>
      <c r="CS15" t="e">
        <f>SUM(#REF!,#REF!,#REF!)</f>
        <v>#REF!</v>
      </c>
    </row>
    <row r="16" spans="1:97">
      <c r="A16" s="772" t="s">
        <v>673</v>
      </c>
      <c r="B16">
        <v>8999</v>
      </c>
      <c r="C16" s="770">
        <v>22.5</v>
      </c>
      <c r="D16">
        <v>57</v>
      </c>
      <c r="E16">
        <v>20.5</v>
      </c>
      <c r="F16" s="770">
        <v>5.9</v>
      </c>
      <c r="G16" s="770">
        <v>46.6</v>
      </c>
      <c r="H16" s="770">
        <v>84.7</v>
      </c>
      <c r="I16" s="770">
        <v>7.4</v>
      </c>
      <c r="J16" s="770">
        <v>51.1</v>
      </c>
      <c r="K16">
        <v>87.1</v>
      </c>
      <c r="L16" t="s">
        <v>706</v>
      </c>
      <c r="M16">
        <v>6.7</v>
      </c>
      <c r="N16">
        <v>29.4</v>
      </c>
      <c r="O16" s="770">
        <v>52.3</v>
      </c>
      <c r="P16">
        <v>65.099999999999994</v>
      </c>
      <c r="Q16">
        <v>72.3</v>
      </c>
      <c r="R16" s="770">
        <v>33</v>
      </c>
      <c r="S16">
        <v>65.400000000000006</v>
      </c>
      <c r="T16">
        <v>76.8</v>
      </c>
      <c r="AA16">
        <v>9449</v>
      </c>
      <c r="AB16">
        <v>18.3</v>
      </c>
      <c r="AC16">
        <v>57.8</v>
      </c>
      <c r="AD16">
        <v>23.8</v>
      </c>
      <c r="AE16">
        <v>6.8</v>
      </c>
      <c r="AF16">
        <v>55.4</v>
      </c>
      <c r="AG16">
        <v>89.9</v>
      </c>
      <c r="AH16">
        <v>7.6</v>
      </c>
      <c r="AI16">
        <v>57.6</v>
      </c>
      <c r="AJ16">
        <v>91.3</v>
      </c>
      <c r="AK16" s="770" t="s">
        <v>706</v>
      </c>
      <c r="AL16">
        <v>12.4</v>
      </c>
      <c r="AM16">
        <v>44.9</v>
      </c>
      <c r="AN16">
        <v>57.1</v>
      </c>
      <c r="AO16">
        <v>72</v>
      </c>
      <c r="AP16">
        <v>81.2</v>
      </c>
      <c r="AQ16">
        <v>32</v>
      </c>
      <c r="AR16">
        <v>67.400000000000006</v>
      </c>
      <c r="AS16">
        <v>79.2</v>
      </c>
      <c r="AZ16">
        <v>18448</v>
      </c>
      <c r="BA16">
        <v>20.399999999999999</v>
      </c>
      <c r="BB16">
        <v>57.4</v>
      </c>
      <c r="BC16">
        <v>22.2</v>
      </c>
      <c r="BD16">
        <v>6.3</v>
      </c>
      <c r="BE16">
        <v>51.1</v>
      </c>
      <c r="BF16">
        <v>87.6</v>
      </c>
      <c r="BG16">
        <v>7.5</v>
      </c>
      <c r="BH16">
        <v>54.4</v>
      </c>
      <c r="BI16">
        <v>89.4</v>
      </c>
      <c r="BJ16">
        <v>0.2</v>
      </c>
      <c r="BK16">
        <v>9.6</v>
      </c>
      <c r="BL16">
        <v>37.9</v>
      </c>
      <c r="BM16">
        <v>54.6</v>
      </c>
      <c r="BN16">
        <v>68.7</v>
      </c>
      <c r="BO16">
        <v>77.2</v>
      </c>
      <c r="BP16">
        <v>32.6</v>
      </c>
      <c r="BQ16">
        <v>66.5</v>
      </c>
      <c r="BR16">
        <v>78.099999999999994</v>
      </c>
      <c r="CA16" t="e">
        <f>SUM(#REF!,#REF!,#REF!)</f>
        <v>#REF!</v>
      </c>
      <c r="CB16" t="e">
        <f>SUM(#REF!,#REF!,#REF!)</f>
        <v>#REF!</v>
      </c>
      <c r="CC16" t="e">
        <f>SUM(#REF!,#REF!,#REF!)</f>
        <v>#REF!</v>
      </c>
      <c r="CD16" t="e">
        <f>SUM(#REF!,#REF!,#REF!)</f>
        <v>#REF!</v>
      </c>
      <c r="CE16" t="e">
        <f>SUM(#REF!,#REF!,#REF!)</f>
        <v>#REF!</v>
      </c>
      <c r="CF16" t="e">
        <f>SUM(#REF!,#REF!,#REF!)</f>
        <v>#REF!</v>
      </c>
      <c r="CG16" t="e">
        <f>SUM(#REF!,#REF!,#REF!)</f>
        <v>#REF!</v>
      </c>
      <c r="CH16" t="e">
        <f>SUM(#REF!,#REF!,#REF!)</f>
        <v>#REF!</v>
      </c>
      <c r="CI16" t="e">
        <f>SUM(#REF!,#REF!,#REF!)</f>
        <v>#REF!</v>
      </c>
      <c r="CJ16" t="e">
        <f>SUM(#REF!,#REF!,#REF!)</f>
        <v>#REF!</v>
      </c>
      <c r="CK16" t="e">
        <f>SUM(#REF!,#REF!,#REF!)</f>
        <v>#REF!</v>
      </c>
      <c r="CL16" t="e">
        <f>SUM(#REF!,#REF!,#REF!)</f>
        <v>#REF!</v>
      </c>
      <c r="CM16" t="e">
        <f>SUM(#REF!,#REF!,#REF!)</f>
        <v>#REF!</v>
      </c>
      <c r="CN16" t="e">
        <f>SUM(#REF!,#REF!,#REF!)</f>
        <v>#REF!</v>
      </c>
      <c r="CO16" t="e">
        <f>SUM(#REF!,#REF!,#REF!)</f>
        <v>#REF!</v>
      </c>
      <c r="CP16" t="e">
        <f>SUM(#REF!,#REF!,#REF!)</f>
        <v>#REF!</v>
      </c>
      <c r="CQ16" t="e">
        <f>SUM(#REF!,#REF!,#REF!)</f>
        <v>#REF!</v>
      </c>
      <c r="CR16" t="e">
        <f>SUM(#REF!,#REF!,#REF!)</f>
        <v>#REF!</v>
      </c>
      <c r="CS16" t="e">
        <f>SUM(#REF!,#REF!,#REF!)</f>
        <v>#REF!</v>
      </c>
    </row>
    <row r="17" spans="1:97">
      <c r="A17" s="772" t="s">
        <v>678</v>
      </c>
      <c r="B17">
        <v>261349</v>
      </c>
      <c r="C17" s="770">
        <v>17.399999999999999</v>
      </c>
      <c r="D17">
        <v>48.8</v>
      </c>
      <c r="E17">
        <v>33.799999999999997</v>
      </c>
      <c r="F17" s="770">
        <v>6.7</v>
      </c>
      <c r="G17" s="770">
        <v>47.3</v>
      </c>
      <c r="H17" s="770">
        <v>89.1</v>
      </c>
      <c r="I17" s="770">
        <v>8.1999999999999993</v>
      </c>
      <c r="J17">
        <v>51.7</v>
      </c>
      <c r="K17">
        <v>90.6</v>
      </c>
      <c r="L17">
        <v>0.5</v>
      </c>
      <c r="M17">
        <v>9.3000000000000007</v>
      </c>
      <c r="N17">
        <v>45.7</v>
      </c>
      <c r="O17">
        <v>54.2</v>
      </c>
      <c r="P17">
        <v>65</v>
      </c>
      <c r="Q17">
        <v>78.2</v>
      </c>
      <c r="R17" s="770">
        <v>35.299999999999997</v>
      </c>
      <c r="S17">
        <v>66.599999999999994</v>
      </c>
      <c r="T17">
        <v>82.2</v>
      </c>
      <c r="AA17">
        <v>255682</v>
      </c>
      <c r="AB17">
        <v>14.3</v>
      </c>
      <c r="AC17">
        <v>49.3</v>
      </c>
      <c r="AD17">
        <v>36.4</v>
      </c>
      <c r="AE17">
        <v>8.1999999999999993</v>
      </c>
      <c r="AF17">
        <v>56.8</v>
      </c>
      <c r="AG17">
        <v>93</v>
      </c>
      <c r="AH17">
        <v>9.3000000000000007</v>
      </c>
      <c r="AI17">
        <v>59.2</v>
      </c>
      <c r="AJ17">
        <v>93.7</v>
      </c>
      <c r="AK17">
        <v>1</v>
      </c>
      <c r="AL17">
        <v>17.100000000000001</v>
      </c>
      <c r="AM17">
        <v>58.5</v>
      </c>
      <c r="AN17">
        <v>61.6</v>
      </c>
      <c r="AO17">
        <v>75</v>
      </c>
      <c r="AP17">
        <v>86.2</v>
      </c>
      <c r="AQ17">
        <v>35.1</v>
      </c>
      <c r="AR17">
        <v>68.5</v>
      </c>
      <c r="AS17">
        <v>83.6</v>
      </c>
      <c r="AZ17">
        <v>517031</v>
      </c>
      <c r="BA17">
        <v>15.9</v>
      </c>
      <c r="BB17">
        <v>49.1</v>
      </c>
      <c r="BC17">
        <v>35.1</v>
      </c>
      <c r="BD17">
        <v>7.4</v>
      </c>
      <c r="BE17">
        <v>52</v>
      </c>
      <c r="BF17">
        <v>91.1</v>
      </c>
      <c r="BG17">
        <v>8.6999999999999993</v>
      </c>
      <c r="BH17">
        <v>55.4</v>
      </c>
      <c r="BI17">
        <v>92.2</v>
      </c>
      <c r="BJ17">
        <v>0.7</v>
      </c>
      <c r="BK17">
        <v>13.2</v>
      </c>
      <c r="BL17">
        <v>52.3</v>
      </c>
      <c r="BM17">
        <v>57.5</v>
      </c>
      <c r="BN17">
        <v>69.900000000000006</v>
      </c>
      <c r="BO17">
        <v>82.3</v>
      </c>
      <c r="BP17">
        <v>35.200000000000003</v>
      </c>
      <c r="BQ17">
        <v>67.5</v>
      </c>
      <c r="BR17">
        <v>82.9</v>
      </c>
      <c r="BX17" s="135" t="s">
        <v>88</v>
      </c>
      <c r="CA17" t="e">
        <f>SUM(#REF!,#REF!,#REF!)</f>
        <v>#REF!</v>
      </c>
      <c r="CB17" t="e">
        <f>SUM(#REF!,#REF!,#REF!)</f>
        <v>#REF!</v>
      </c>
      <c r="CC17" t="e">
        <f>SUM(#REF!,#REF!,#REF!)</f>
        <v>#REF!</v>
      </c>
      <c r="CD17" t="e">
        <f>SUM(#REF!,#REF!,#REF!)</f>
        <v>#REF!</v>
      </c>
      <c r="CE17" t="e">
        <f>SUM(#REF!,#REF!,#REF!)</f>
        <v>#REF!</v>
      </c>
      <c r="CF17" t="e">
        <f>SUM(#REF!,#REF!,#REF!)</f>
        <v>#REF!</v>
      </c>
      <c r="CG17" t="e">
        <f>SUM(#REF!,#REF!,#REF!)</f>
        <v>#REF!</v>
      </c>
      <c r="CH17" t="e">
        <f>SUM(#REF!,#REF!,#REF!)</f>
        <v>#REF!</v>
      </c>
      <c r="CI17" t="e">
        <f>SUM(#REF!,#REF!,#REF!)</f>
        <v>#REF!</v>
      </c>
      <c r="CJ17" t="e">
        <f>SUM(#REF!,#REF!,#REF!)</f>
        <v>#REF!</v>
      </c>
      <c r="CK17" t="e">
        <f>SUM(#REF!,#REF!,#REF!)</f>
        <v>#REF!</v>
      </c>
      <c r="CL17" t="e">
        <f>SUM(#REF!,#REF!,#REF!)</f>
        <v>#REF!</v>
      </c>
      <c r="CM17" t="e">
        <f>SUM(#REF!,#REF!,#REF!)</f>
        <v>#REF!</v>
      </c>
      <c r="CN17" t="e">
        <f>SUM(#REF!,#REF!,#REF!)</f>
        <v>#REF!</v>
      </c>
      <c r="CO17" t="e">
        <f>SUM(#REF!,#REF!,#REF!)</f>
        <v>#REF!</v>
      </c>
      <c r="CP17" t="e">
        <f>SUM(#REF!,#REF!,#REF!)</f>
        <v>#REF!</v>
      </c>
      <c r="CQ17" t="e">
        <f>SUM(#REF!,#REF!,#REF!)</f>
        <v>#REF!</v>
      </c>
      <c r="CR17" t="e">
        <f>SUM(#REF!,#REF!,#REF!)</f>
        <v>#REF!</v>
      </c>
      <c r="CS17" t="e">
        <f>SUM(#REF!,#REF!,#REF!)</f>
        <v>#REF!</v>
      </c>
    </row>
    <row r="24" spans="1:97">
      <c r="AX24" s="135"/>
    </row>
    <row r="28" spans="1:97">
      <c r="BW28" s="135" t="s">
        <v>88</v>
      </c>
    </row>
  </sheetData>
  <conditionalFormatting sqref="CA3:CS17">
    <cfRule type="cellIs" dxfId="11" priority="1" operator="equal">
      <formula>1</formula>
    </cfRule>
  </conditionalFormatting>
  <pageMargins left="0.11811023622047245" right="0.11811023622047245" top="0.74803149606299213" bottom="0.74803149606299213" header="0.31496062992125984" footer="0.31496062992125984"/>
  <pageSetup paperSize="9" scale="53" orientation="landscape" r:id="rId1"/>
  <colBreaks count="2" manualBreakCount="2">
    <brk id="26" max="17" man="1"/>
    <brk id="51" max="17"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pageSetUpPr fitToPage="1"/>
  </sheetPr>
  <dimension ref="A1:AA39"/>
  <sheetViews>
    <sheetView showGridLines="0" zoomScaleNormal="100" workbookViewId="0">
      <selection activeCell="X3" sqref="X3"/>
    </sheetView>
  </sheetViews>
  <sheetFormatPr baseColWidth="10" defaultColWidth="9.1640625" defaultRowHeight="11"/>
  <cols>
    <col min="1" max="1" width="35" style="102" customWidth="1"/>
    <col min="2" max="2" width="7" style="113" customWidth="1"/>
    <col min="3" max="4" width="6.6640625" style="114" customWidth="1"/>
    <col min="5" max="5" width="0.83203125" style="115" customWidth="1"/>
    <col min="6" max="8" width="6.6640625" style="115" customWidth="1"/>
    <col min="9" max="9" width="0.83203125" style="115" customWidth="1"/>
    <col min="10" max="12" width="6.6640625" style="115" customWidth="1"/>
    <col min="13" max="13" width="0.83203125" style="115" customWidth="1"/>
    <col min="14" max="16" width="6.6640625" style="115" customWidth="1"/>
    <col min="17" max="17" width="0.83203125" style="115" customWidth="1"/>
    <col min="18" max="20" width="6.6640625" style="115" customWidth="1"/>
    <col min="21" max="21" width="0.83203125" style="115" customWidth="1"/>
    <col min="22" max="24" width="6.6640625" style="115" customWidth="1"/>
    <col min="25" max="25" width="0.83203125" style="113" customWidth="1"/>
    <col min="26" max="26" width="9.1640625" style="113"/>
    <col min="27" max="27" width="9.1640625" style="113" hidden="1" customWidth="1"/>
    <col min="28" max="28" width="0" style="113" hidden="1" customWidth="1"/>
    <col min="29" max="16384" width="9.1640625" style="113"/>
  </cols>
  <sheetData>
    <row r="1" spans="1:27" ht="13.5" customHeight="1">
      <c r="A1" s="1058" t="s">
        <v>240</v>
      </c>
      <c r="B1" s="1058"/>
      <c r="C1" s="1058"/>
      <c r="D1" s="1058"/>
      <c r="E1" s="1058"/>
      <c r="F1" s="1058"/>
      <c r="G1" s="1058"/>
      <c r="H1" s="1058"/>
      <c r="I1" s="1058"/>
      <c r="J1" s="1058"/>
      <c r="K1" s="1058"/>
      <c r="L1" s="226"/>
      <c r="M1" s="226"/>
      <c r="N1" s="226"/>
      <c r="O1" s="226"/>
      <c r="P1" s="226"/>
      <c r="Q1" s="153"/>
      <c r="R1" s="153"/>
      <c r="S1" s="153"/>
      <c r="T1" s="153"/>
      <c r="U1" s="153"/>
      <c r="V1" s="153"/>
      <c r="W1" s="153"/>
      <c r="X1" s="153"/>
    </row>
    <row r="2" spans="1:27" ht="13.5" customHeight="1">
      <c r="A2" s="1047" t="s">
        <v>536</v>
      </c>
      <c r="B2" s="1047"/>
      <c r="C2" s="328"/>
      <c r="D2" s="328"/>
      <c r="E2" s="329"/>
      <c r="F2" s="330"/>
      <c r="G2" s="330"/>
      <c r="H2" s="330"/>
      <c r="I2" s="330"/>
      <c r="J2" s="330"/>
      <c r="K2" s="330"/>
      <c r="L2" s="130"/>
      <c r="M2" s="130"/>
      <c r="Q2" s="130"/>
      <c r="R2" s="130"/>
      <c r="S2" s="130"/>
      <c r="T2" s="130"/>
      <c r="U2" s="130"/>
      <c r="V2" s="1059" t="s">
        <v>178</v>
      </c>
      <c r="W2" s="1059"/>
      <c r="X2" s="1059"/>
      <c r="AA2" s="631">
        <f>IF(X3="Boys",0,IF(X3="Girls",25,50))</f>
        <v>50</v>
      </c>
    </row>
    <row r="3" spans="1:27" ht="12.75" customHeight="1">
      <c r="A3" s="316" t="s">
        <v>0</v>
      </c>
      <c r="B3" s="317"/>
      <c r="C3" s="328"/>
      <c r="D3" s="328"/>
      <c r="E3" s="329"/>
      <c r="F3" s="330"/>
      <c r="G3" s="330"/>
      <c r="H3" s="330"/>
      <c r="I3" s="330"/>
      <c r="J3" s="330"/>
      <c r="K3" s="330"/>
      <c r="L3" s="130"/>
      <c r="M3" s="130"/>
      <c r="Q3" s="130"/>
      <c r="R3" s="130"/>
      <c r="S3" s="130"/>
      <c r="T3" s="130"/>
      <c r="U3" s="130"/>
      <c r="V3" s="1060" t="s">
        <v>157</v>
      </c>
      <c r="W3" s="1060"/>
      <c r="X3" s="217" t="s">
        <v>89</v>
      </c>
    </row>
    <row r="4" spans="1:27" s="116" customFormat="1" ht="11.25" customHeight="1">
      <c r="A4" s="88"/>
      <c r="D4" s="159"/>
      <c r="E4" s="160"/>
      <c r="F4" s="160"/>
      <c r="G4" s="160"/>
      <c r="H4" s="160"/>
      <c r="I4" s="160"/>
      <c r="J4" s="160"/>
      <c r="K4" s="160"/>
      <c r="L4" s="160"/>
      <c r="M4" s="160"/>
      <c r="N4" s="160"/>
      <c r="O4" s="160"/>
      <c r="P4" s="160"/>
      <c r="Q4" s="160"/>
      <c r="R4" s="160"/>
      <c r="S4" s="160"/>
      <c r="T4" s="160"/>
      <c r="U4" s="160"/>
      <c r="V4" s="160"/>
      <c r="W4" s="160"/>
      <c r="X4" s="160"/>
    </row>
    <row r="5" spans="1:27" s="116" customFormat="1" ht="71.25" customHeight="1">
      <c r="A5" s="1040" t="str">
        <f>IF(X3="All", "All pupils",X3)</f>
        <v>All pupils</v>
      </c>
      <c r="B5" s="1062" t="s">
        <v>62</v>
      </c>
      <c r="C5" s="1062"/>
      <c r="D5" s="1062"/>
      <c r="E5" s="161"/>
      <c r="F5" s="1063" t="s">
        <v>265</v>
      </c>
      <c r="G5" s="1063"/>
      <c r="H5" s="1063"/>
      <c r="I5" s="161"/>
      <c r="J5" s="1061" t="s">
        <v>229</v>
      </c>
      <c r="K5" s="1061"/>
      <c r="L5" s="1061"/>
      <c r="M5" s="161"/>
      <c r="N5" s="1061" t="s">
        <v>63</v>
      </c>
      <c r="O5" s="1061"/>
      <c r="P5" s="1061"/>
      <c r="Q5" s="161"/>
      <c r="R5" s="1061" t="s">
        <v>64</v>
      </c>
      <c r="S5" s="1061"/>
      <c r="T5" s="1061"/>
      <c r="U5" s="161"/>
      <c r="V5" s="1061" t="s">
        <v>65</v>
      </c>
      <c r="W5" s="1061"/>
      <c r="X5" s="1061"/>
    </row>
    <row r="6" spans="1:27" s="102" customFormat="1" ht="24">
      <c r="A6" s="1041"/>
      <c r="B6" s="219" t="s">
        <v>66</v>
      </c>
      <c r="C6" s="219" t="s">
        <v>239</v>
      </c>
      <c r="D6" s="219" t="s">
        <v>67</v>
      </c>
      <c r="E6" s="220"/>
      <c r="F6" s="219" t="s">
        <v>66</v>
      </c>
      <c r="G6" s="228" t="s">
        <v>239</v>
      </c>
      <c r="H6" s="219" t="s">
        <v>67</v>
      </c>
      <c r="I6" s="220"/>
      <c r="J6" s="219" t="s">
        <v>66</v>
      </c>
      <c r="K6" s="228" t="s">
        <v>239</v>
      </c>
      <c r="L6" s="219" t="s">
        <v>67</v>
      </c>
      <c r="M6" s="220"/>
      <c r="N6" s="219" t="s">
        <v>66</v>
      </c>
      <c r="O6" s="228" t="s">
        <v>239</v>
      </c>
      <c r="P6" s="219" t="s">
        <v>67</v>
      </c>
      <c r="Q6" s="220"/>
      <c r="R6" s="219" t="s">
        <v>66</v>
      </c>
      <c r="S6" s="228" t="s">
        <v>239</v>
      </c>
      <c r="T6" s="219" t="s">
        <v>67</v>
      </c>
      <c r="U6" s="220"/>
      <c r="V6" s="219" t="s">
        <v>66</v>
      </c>
      <c r="W6" s="228" t="s">
        <v>239</v>
      </c>
      <c r="X6" s="219" t="s">
        <v>67</v>
      </c>
    </row>
    <row r="7" spans="1:27" ht="11.25" customHeight="1">
      <c r="B7" s="117"/>
      <c r="C7" s="107"/>
      <c r="D7" s="107"/>
      <c r="E7" s="118"/>
      <c r="F7" s="118"/>
      <c r="G7" s="118"/>
      <c r="H7" s="107"/>
      <c r="I7" s="107"/>
      <c r="J7" s="107"/>
      <c r="K7" s="107"/>
      <c r="L7" s="107"/>
      <c r="M7" s="107"/>
      <c r="N7" s="107"/>
      <c r="O7" s="107"/>
      <c r="P7" s="107"/>
      <c r="Q7" s="107"/>
      <c r="R7" s="107"/>
      <c r="S7" s="107"/>
      <c r="T7" s="107"/>
      <c r="U7" s="107"/>
      <c r="V7" s="107"/>
      <c r="W7" s="107"/>
      <c r="X7" s="107"/>
    </row>
    <row r="8" spans="1:27" s="3" customFormat="1" ht="12" customHeight="1">
      <c r="A8" s="218" t="s">
        <v>86</v>
      </c>
      <c r="B8" s="216">
        <f>VLOOKUP($A8,'Table 6 Feeder Sheet'!$A$3:$BX$13,$AA$2+'Table 6 Feeder Sheet'!C$1,FALSE)</f>
        <v>15.9</v>
      </c>
      <c r="C8" s="216">
        <f>VLOOKUP($A8,'Table 6 Feeder Sheet'!$A$3:$BX$13,$AA$2+'Table 6 Feeder Sheet'!D$1,FALSE)</f>
        <v>49.1</v>
      </c>
      <c r="D8" s="216">
        <f>VLOOKUP($A8,'Table 6 Feeder Sheet'!$A$3:$BX$13,$AA$2+'Table 6 Feeder Sheet'!E$1,FALSE)</f>
        <v>35.1</v>
      </c>
      <c r="F8" s="216">
        <f>VLOOKUP($A8,'Table 6 Feeder Sheet'!$A$3:$BX$13,$AA$2+'Table 6 Feeder Sheet'!F$1,FALSE)</f>
        <v>7.4</v>
      </c>
      <c r="G8" s="216">
        <f>VLOOKUP($A8,'Table 6 Feeder Sheet'!$A$3:$BX$13,$AA$2+'Table 6 Feeder Sheet'!G$1,FALSE)</f>
        <v>52</v>
      </c>
      <c r="H8" s="216">
        <f>VLOOKUP($A8,'Table 6 Feeder Sheet'!$A$3:$BX$13,$AA$2+'Table 6 Feeder Sheet'!H$1,FALSE)</f>
        <v>91.1</v>
      </c>
      <c r="J8" s="216">
        <f>VLOOKUP($A8,'Table 6 Feeder Sheet'!$A$3:$BX$13,$AA$2+'Table 6 Feeder Sheet'!I$1,FALSE)</f>
        <v>8.6999999999999993</v>
      </c>
      <c r="K8" s="216">
        <f>VLOOKUP($A8,'Table 6 Feeder Sheet'!$A$3:$BX$13,$AA$2+'Table 6 Feeder Sheet'!J$1,FALSE)</f>
        <v>55.4</v>
      </c>
      <c r="L8" s="216">
        <f>VLOOKUP($A8,'Table 6 Feeder Sheet'!$A$3:$BX$13,$AA$2+'Table 6 Feeder Sheet'!K$1,FALSE)</f>
        <v>92.2</v>
      </c>
      <c r="N8" s="216">
        <f>VLOOKUP($A8,'Table 6 Feeder Sheet'!$A$3:$BX$13,$AA$2+'Table 6 Feeder Sheet'!L$1,FALSE)</f>
        <v>0.7</v>
      </c>
      <c r="O8" s="216">
        <f>VLOOKUP($A8,'Table 6 Feeder Sheet'!$A$3:$BX$13,$AA$2+'Table 6 Feeder Sheet'!M$1,FALSE)</f>
        <v>13.2</v>
      </c>
      <c r="P8" s="216">
        <f>VLOOKUP($A8,'Table 6 Feeder Sheet'!$A$3:$BX$13,$AA$2+'Table 6 Feeder Sheet'!N$1,FALSE)</f>
        <v>52.3</v>
      </c>
      <c r="R8" s="216">
        <f>VLOOKUP($A8,'Table 6 Feeder Sheet'!$A$3:$BX$13,$AA$2+'Table 6 Feeder Sheet'!O$1,FALSE)</f>
        <v>57.5</v>
      </c>
      <c r="S8" s="216">
        <f>VLOOKUP($A8,'Table 6 Feeder Sheet'!$A$3:$BX$13,$AA$2+'Table 6 Feeder Sheet'!P$1,FALSE)</f>
        <v>69.900000000000006</v>
      </c>
      <c r="T8" s="216">
        <f>VLOOKUP($A8,'Table 6 Feeder Sheet'!$A$3:$BX$13,$AA$2+'Table 6 Feeder Sheet'!Q$1,FALSE)</f>
        <v>82.3</v>
      </c>
      <c r="V8" s="216">
        <f>VLOOKUP($A8,'Table 6 Feeder Sheet'!$A$3:$BX$13,$AA$2+'Table 6 Feeder Sheet'!R$1,FALSE)</f>
        <v>35.200000000000003</v>
      </c>
      <c r="W8" s="216">
        <f>VLOOKUP($A8,'Table 6 Feeder Sheet'!$A$3:$BX$13,$AA$2+'Table 6 Feeder Sheet'!S$1,FALSE)</f>
        <v>67.5</v>
      </c>
      <c r="X8" s="216">
        <f>VLOOKUP($A8,'Table 6 Feeder Sheet'!$A$3:$BX$13,$AA$2+'Table 6 Feeder Sheet'!T$1,FALSE)</f>
        <v>82.9</v>
      </c>
      <c r="Z8" s="216"/>
    </row>
    <row r="9" spans="1:27" s="3" customFormat="1" ht="11.25" customHeight="1">
      <c r="A9" s="218"/>
    </row>
    <row r="10" spans="1:27" s="3" customFormat="1" ht="11.25" customHeight="1">
      <c r="A10" s="201" t="s">
        <v>142</v>
      </c>
      <c r="B10" s="216">
        <f>VLOOKUP($A10,'Table 6 Feeder Sheet'!$A$3:$BX$13,$AA$2+'Table 6 Feeder Sheet'!C$1,FALSE)</f>
        <v>16.100000000000001</v>
      </c>
      <c r="C10" s="216">
        <f>VLOOKUP($A10,'Table 6 Feeder Sheet'!$A$3:$BX$13,$AA$2+'Table 6 Feeder Sheet'!D$1,FALSE)</f>
        <v>50</v>
      </c>
      <c r="D10" s="216">
        <f>VLOOKUP($A10,'Table 6 Feeder Sheet'!$A$3:$BX$13,$AA$2+'Table 6 Feeder Sheet'!E$1,FALSE)</f>
        <v>33.9</v>
      </c>
      <c r="F10" s="216">
        <f>VLOOKUP($A10,'Table 6 Feeder Sheet'!$A$3:$BX$13,$AA$2+'Table 6 Feeder Sheet'!F$1,FALSE)</f>
        <v>6.8</v>
      </c>
      <c r="G10" s="216">
        <f>VLOOKUP($A10,'Table 6 Feeder Sheet'!$A$3:$BX$13,$AA$2+'Table 6 Feeder Sheet'!G$1,FALSE)</f>
        <v>50.2</v>
      </c>
      <c r="H10" s="216">
        <f>VLOOKUP($A10,'Table 6 Feeder Sheet'!$A$3:$BX$13,$AA$2+'Table 6 Feeder Sheet'!H$1,FALSE)</f>
        <v>89.9</v>
      </c>
      <c r="J10" s="216">
        <f>VLOOKUP($A10,'Table 6 Feeder Sheet'!$A$3:$BX$13,$AA$2+'Table 6 Feeder Sheet'!I$1,FALSE)</f>
        <v>8</v>
      </c>
      <c r="K10" s="216">
        <f>VLOOKUP($A10,'Table 6 Feeder Sheet'!$A$3:$BX$13,$AA$2+'Table 6 Feeder Sheet'!J$1,FALSE)</f>
        <v>53.5</v>
      </c>
      <c r="L10" s="216">
        <f>VLOOKUP($A10,'Table 6 Feeder Sheet'!$A$3:$BX$13,$AA$2+'Table 6 Feeder Sheet'!K$1,FALSE)</f>
        <v>91.1</v>
      </c>
      <c r="N10" s="216">
        <f>VLOOKUP($A10,'Table 6 Feeder Sheet'!$A$3:$BX$13,$AA$2+'Table 6 Feeder Sheet'!L$1,FALSE)</f>
        <v>0.7</v>
      </c>
      <c r="O10" s="216">
        <f>VLOOKUP($A10,'Table 6 Feeder Sheet'!$A$3:$BX$13,$AA$2+'Table 6 Feeder Sheet'!M$1,FALSE)</f>
        <v>12.6</v>
      </c>
      <c r="P10" s="216">
        <f>VLOOKUP($A10,'Table 6 Feeder Sheet'!$A$3:$BX$13,$AA$2+'Table 6 Feeder Sheet'!N$1,FALSE)</f>
        <v>49.6</v>
      </c>
      <c r="R10" s="216">
        <f>VLOOKUP($A10,'Table 6 Feeder Sheet'!$A$3:$BX$13,$AA$2+'Table 6 Feeder Sheet'!O$1,FALSE)</f>
        <v>56.3</v>
      </c>
      <c r="S10" s="216">
        <f>VLOOKUP($A10,'Table 6 Feeder Sheet'!$A$3:$BX$13,$AA$2+'Table 6 Feeder Sheet'!P$1,FALSE)</f>
        <v>68.900000000000006</v>
      </c>
      <c r="T10" s="216">
        <f>VLOOKUP($A10,'Table 6 Feeder Sheet'!$A$3:$BX$13,$AA$2+'Table 6 Feeder Sheet'!Q$1,FALSE)</f>
        <v>81</v>
      </c>
      <c r="V10" s="216">
        <f>VLOOKUP($A10,'Table 6 Feeder Sheet'!$A$3:$BX$13,$AA$2+'Table 6 Feeder Sheet'!R$1,FALSE)</f>
        <v>33.6</v>
      </c>
      <c r="W10" s="216">
        <f>VLOOKUP($A10,'Table 6 Feeder Sheet'!$A$3:$BX$13,$AA$2+'Table 6 Feeder Sheet'!S$1,FALSE)</f>
        <v>65.599999999999994</v>
      </c>
      <c r="X10" s="216">
        <f>VLOOKUP($A10,'Table 6 Feeder Sheet'!$A$3:$BX$13,$AA$2+'Table 6 Feeder Sheet'!T$1,FALSE)</f>
        <v>80.7</v>
      </c>
    </row>
    <row r="11" spans="1:27" s="3" customFormat="1" ht="11.25" customHeight="1">
      <c r="A11" s="125"/>
    </row>
    <row r="12" spans="1:27" s="3" customFormat="1" ht="11.25" customHeight="1">
      <c r="A12" s="125" t="s">
        <v>141</v>
      </c>
      <c r="B12" s="216">
        <f>VLOOKUP($A12,'Table 6 Feeder Sheet'!$A$3:$BX$13,$AA$2+'Table 6 Feeder Sheet'!C$1,FALSE)</f>
        <v>15.7</v>
      </c>
      <c r="C12" s="216">
        <f>VLOOKUP($A12,'Table 6 Feeder Sheet'!$A$3:$BX$13,$AA$2+'Table 6 Feeder Sheet'!D$1,FALSE)</f>
        <v>48.5</v>
      </c>
      <c r="D12" s="216">
        <f>VLOOKUP($A12,'Table 6 Feeder Sheet'!$A$3:$BX$13,$AA$2+'Table 6 Feeder Sheet'!E$1,FALSE)</f>
        <v>35.799999999999997</v>
      </c>
      <c r="F12" s="216">
        <f>VLOOKUP($A12,'Table 6 Feeder Sheet'!$A$3:$BX$13,$AA$2+'Table 6 Feeder Sheet'!F$1,FALSE)</f>
        <v>7.8</v>
      </c>
      <c r="G12" s="216">
        <f>VLOOKUP($A12,'Table 6 Feeder Sheet'!$A$3:$BX$13,$AA$2+'Table 6 Feeder Sheet'!G$1,FALSE)</f>
        <v>53.3</v>
      </c>
      <c r="H12" s="216">
        <f>VLOOKUP($A12,'Table 6 Feeder Sheet'!$A$3:$BX$13,$AA$2+'Table 6 Feeder Sheet'!H$1,FALSE)</f>
        <v>91.9</v>
      </c>
      <c r="J12" s="216">
        <f>VLOOKUP($A12,'Table 6 Feeder Sheet'!$A$3:$BX$13,$AA$2+'Table 6 Feeder Sheet'!I$1,FALSE)</f>
        <v>9.1</v>
      </c>
      <c r="K12" s="216">
        <f>VLOOKUP($A12,'Table 6 Feeder Sheet'!$A$3:$BX$13,$AA$2+'Table 6 Feeder Sheet'!J$1,FALSE)</f>
        <v>56.7</v>
      </c>
      <c r="L12" s="216">
        <f>VLOOKUP($A12,'Table 6 Feeder Sheet'!$A$3:$BX$13,$AA$2+'Table 6 Feeder Sheet'!K$1,FALSE)</f>
        <v>92.8</v>
      </c>
      <c r="N12" s="216">
        <f>VLOOKUP($A12,'Table 6 Feeder Sheet'!$A$3:$BX$13,$AA$2+'Table 6 Feeder Sheet'!L$1,FALSE)</f>
        <v>0.7</v>
      </c>
      <c r="O12" s="216">
        <f>VLOOKUP($A12,'Table 6 Feeder Sheet'!$A$3:$BX$13,$AA$2+'Table 6 Feeder Sheet'!M$1,FALSE)</f>
        <v>13.6</v>
      </c>
      <c r="P12" s="216">
        <f>VLOOKUP($A12,'Table 6 Feeder Sheet'!$A$3:$BX$13,$AA$2+'Table 6 Feeder Sheet'!N$1,FALSE)</f>
        <v>53.9</v>
      </c>
      <c r="R12" s="216">
        <f>VLOOKUP($A12,'Table 6 Feeder Sheet'!$A$3:$BX$13,$AA$2+'Table 6 Feeder Sheet'!O$1,FALSE)</f>
        <v>58.3</v>
      </c>
      <c r="S12" s="216">
        <f>VLOOKUP($A12,'Table 6 Feeder Sheet'!$A$3:$BX$13,$AA$2+'Table 6 Feeder Sheet'!P$1,FALSE)</f>
        <v>70.7</v>
      </c>
      <c r="T12" s="216">
        <f>VLOOKUP($A12,'Table 6 Feeder Sheet'!$A$3:$BX$13,$AA$2+'Table 6 Feeder Sheet'!Q$1,FALSE)</f>
        <v>83.2</v>
      </c>
      <c r="V12" s="216">
        <f>VLOOKUP($A12,'Table 6 Feeder Sheet'!$A$3:$BX$13,$AA$2+'Table 6 Feeder Sheet'!R$1,FALSE)</f>
        <v>36.299999999999997</v>
      </c>
      <c r="W12" s="216">
        <f>VLOOKUP($A12,'Table 6 Feeder Sheet'!$A$3:$BX$13,$AA$2+'Table 6 Feeder Sheet'!S$1,FALSE)</f>
        <v>68.8</v>
      </c>
      <c r="X12" s="216">
        <f>VLOOKUP($A12,'Table 6 Feeder Sheet'!$A$3:$BX$13,$AA$2+'Table 6 Feeder Sheet'!T$1,FALSE)</f>
        <v>84.3</v>
      </c>
    </row>
    <row r="13" spans="1:27" s="3" customFormat="1" ht="11.25" customHeight="1">
      <c r="A13" s="99" t="s">
        <v>140</v>
      </c>
      <c r="B13" s="216">
        <f>VLOOKUP($A13,'Table 6 Feeder Sheet'!$A$3:$BX$13,$AA$2+'Table 6 Feeder Sheet'!C$1,FALSE)</f>
        <v>22.7</v>
      </c>
      <c r="C13" s="216">
        <f>VLOOKUP($A13,'Table 6 Feeder Sheet'!$A$3:$BX$13,$AA$2+'Table 6 Feeder Sheet'!D$1,FALSE)</f>
        <v>53.1</v>
      </c>
      <c r="D13" s="216">
        <f>VLOOKUP($A13,'Table 6 Feeder Sheet'!$A$3:$BX$13,$AA$2+'Table 6 Feeder Sheet'!E$1,FALSE)</f>
        <v>24.2</v>
      </c>
      <c r="F13" s="216">
        <f>VLOOKUP($A13,'Table 6 Feeder Sheet'!$A$3:$BX$13,$AA$2+'Table 6 Feeder Sheet'!F$1,FALSE)</f>
        <v>7.2</v>
      </c>
      <c r="G13" s="216">
        <f>VLOOKUP($A13,'Table 6 Feeder Sheet'!$A$3:$BX$13,$AA$2+'Table 6 Feeder Sheet'!G$1,FALSE)</f>
        <v>45.5</v>
      </c>
      <c r="H13" s="216">
        <f>VLOOKUP($A13,'Table 6 Feeder Sheet'!$A$3:$BX$13,$AA$2+'Table 6 Feeder Sheet'!H$1,FALSE)</f>
        <v>86.1</v>
      </c>
      <c r="J13" s="216">
        <f>VLOOKUP($A13,'Table 6 Feeder Sheet'!$A$3:$BX$13,$AA$2+'Table 6 Feeder Sheet'!I$1,FALSE)</f>
        <v>8.5</v>
      </c>
      <c r="K13" s="216">
        <f>VLOOKUP($A13,'Table 6 Feeder Sheet'!$A$3:$BX$13,$AA$2+'Table 6 Feeder Sheet'!J$1,FALSE)</f>
        <v>49.8</v>
      </c>
      <c r="L13" s="216">
        <f>VLOOKUP($A13,'Table 6 Feeder Sheet'!$A$3:$BX$13,$AA$2+'Table 6 Feeder Sheet'!K$1,FALSE)</f>
        <v>88</v>
      </c>
      <c r="N13" s="216">
        <f>VLOOKUP($A13,'Table 6 Feeder Sheet'!$A$3:$BX$13,$AA$2+'Table 6 Feeder Sheet'!L$1,FALSE)</f>
        <v>0.6</v>
      </c>
      <c r="O13" s="216">
        <f>VLOOKUP($A13,'Table 6 Feeder Sheet'!$A$3:$BX$13,$AA$2+'Table 6 Feeder Sheet'!M$1,FALSE)</f>
        <v>8.6999999999999993</v>
      </c>
      <c r="P13" s="216">
        <f>VLOOKUP($A13,'Table 6 Feeder Sheet'!$A$3:$BX$13,$AA$2+'Table 6 Feeder Sheet'!N$1,FALSE)</f>
        <v>37.700000000000003</v>
      </c>
      <c r="R13" s="216">
        <f>VLOOKUP($A13,'Table 6 Feeder Sheet'!$A$3:$BX$13,$AA$2+'Table 6 Feeder Sheet'!O$1,FALSE)</f>
        <v>55</v>
      </c>
      <c r="S13" s="216">
        <f>VLOOKUP($A13,'Table 6 Feeder Sheet'!$A$3:$BX$13,$AA$2+'Table 6 Feeder Sheet'!P$1,FALSE)</f>
        <v>66.8</v>
      </c>
      <c r="T13" s="216">
        <f>VLOOKUP($A13,'Table 6 Feeder Sheet'!$A$3:$BX$13,$AA$2+'Table 6 Feeder Sheet'!Q$1,FALSE)</f>
        <v>75.7</v>
      </c>
      <c r="V13" s="216">
        <f>VLOOKUP($A13,'Table 6 Feeder Sheet'!$A$3:$BX$13,$AA$2+'Table 6 Feeder Sheet'!R$1,FALSE)</f>
        <v>35</v>
      </c>
      <c r="W13" s="216">
        <f>VLOOKUP($A13,'Table 6 Feeder Sheet'!$A$3:$BX$13,$AA$2+'Table 6 Feeder Sheet'!S$1,FALSE)</f>
        <v>61.6</v>
      </c>
      <c r="X13" s="216">
        <f>VLOOKUP($A13,'Table 6 Feeder Sheet'!$A$3:$BX$13,$AA$2+'Table 6 Feeder Sheet'!T$1,FALSE)</f>
        <v>75.2</v>
      </c>
    </row>
    <row r="14" spans="1:27" s="3" customFormat="1" ht="11.25" customHeight="1">
      <c r="A14" s="99" t="s">
        <v>139</v>
      </c>
      <c r="B14" s="216">
        <f>VLOOKUP($A14,'Table 6 Feeder Sheet'!$A$3:$BX$13,$AA$2+'Table 6 Feeder Sheet'!C$1,FALSE)</f>
        <v>13.4</v>
      </c>
      <c r="C14" s="216">
        <f>VLOOKUP($A14,'Table 6 Feeder Sheet'!$A$3:$BX$13,$AA$2+'Table 6 Feeder Sheet'!D$1,FALSE)</f>
        <v>46.9</v>
      </c>
      <c r="D14" s="216">
        <f>VLOOKUP($A14,'Table 6 Feeder Sheet'!$A$3:$BX$13,$AA$2+'Table 6 Feeder Sheet'!E$1,FALSE)</f>
        <v>39.700000000000003</v>
      </c>
      <c r="F14" s="216">
        <f>VLOOKUP($A14,'Table 6 Feeder Sheet'!$A$3:$BX$13,$AA$2+'Table 6 Feeder Sheet'!F$1,FALSE)</f>
        <v>8.1999999999999993</v>
      </c>
      <c r="G14" s="216">
        <f>VLOOKUP($A14,'Table 6 Feeder Sheet'!$A$3:$BX$13,$AA$2+'Table 6 Feeder Sheet'!G$1,FALSE)</f>
        <v>56.4</v>
      </c>
      <c r="H14" s="216">
        <f>VLOOKUP($A14,'Table 6 Feeder Sheet'!$A$3:$BX$13,$AA$2+'Table 6 Feeder Sheet'!H$1,FALSE)</f>
        <v>93.1</v>
      </c>
      <c r="J14" s="216">
        <f>VLOOKUP($A14,'Table 6 Feeder Sheet'!$A$3:$BX$13,$AA$2+'Table 6 Feeder Sheet'!I$1,FALSE)</f>
        <v>9.6</v>
      </c>
      <c r="K14" s="216">
        <f>VLOOKUP($A14,'Table 6 Feeder Sheet'!$A$3:$BX$13,$AA$2+'Table 6 Feeder Sheet'!J$1,FALSE)</f>
        <v>59.5</v>
      </c>
      <c r="L14" s="216">
        <f>VLOOKUP($A14,'Table 6 Feeder Sheet'!$A$3:$BX$13,$AA$2+'Table 6 Feeder Sheet'!K$1,FALSE)</f>
        <v>93.9</v>
      </c>
      <c r="N14" s="216">
        <f>VLOOKUP($A14,'Table 6 Feeder Sheet'!$A$3:$BX$13,$AA$2+'Table 6 Feeder Sheet'!L$1,FALSE)</f>
        <v>0.7</v>
      </c>
      <c r="O14" s="216">
        <f>VLOOKUP($A14,'Table 6 Feeder Sheet'!$A$3:$BX$13,$AA$2+'Table 6 Feeder Sheet'!M$1,FALSE)</f>
        <v>15.4</v>
      </c>
      <c r="P14" s="216">
        <f>VLOOKUP($A14,'Table 6 Feeder Sheet'!$A$3:$BX$13,$AA$2+'Table 6 Feeder Sheet'!N$1,FALSE)</f>
        <v>57.3</v>
      </c>
      <c r="R14" s="216">
        <f>VLOOKUP($A14,'Table 6 Feeder Sheet'!$A$3:$BX$13,$AA$2+'Table 6 Feeder Sheet'!O$1,FALSE)</f>
        <v>60.3</v>
      </c>
      <c r="S14" s="216">
        <f>VLOOKUP($A14,'Table 6 Feeder Sheet'!$A$3:$BX$13,$AA$2+'Table 6 Feeder Sheet'!P$1,FALSE)</f>
        <v>72.400000000000006</v>
      </c>
      <c r="T14" s="216">
        <f>VLOOKUP($A14,'Table 6 Feeder Sheet'!$A$3:$BX$13,$AA$2+'Table 6 Feeder Sheet'!Q$1,FALSE)</f>
        <v>84.8</v>
      </c>
      <c r="V14" s="216">
        <f>VLOOKUP($A14,'Table 6 Feeder Sheet'!$A$3:$BX$13,$AA$2+'Table 6 Feeder Sheet'!R$1,FALSE)</f>
        <v>37.1</v>
      </c>
      <c r="W14" s="216">
        <f>VLOOKUP($A14,'Table 6 Feeder Sheet'!$A$3:$BX$13,$AA$2+'Table 6 Feeder Sheet'!S$1,FALSE)</f>
        <v>71.7</v>
      </c>
      <c r="X14" s="216">
        <f>VLOOKUP($A14,'Table 6 Feeder Sheet'!$A$3:$BX$13,$AA$2+'Table 6 Feeder Sheet'!T$1,FALSE)</f>
        <v>86.2</v>
      </c>
    </row>
    <row r="15" spans="1:27" s="3" customFormat="1" ht="14">
      <c r="A15" s="202" t="s">
        <v>276</v>
      </c>
      <c r="B15" s="216">
        <f>VLOOKUP($A15,'Table 6 Feeder Sheet'!$A$3:$BX$13,$AA$2+'Table 6 Feeder Sheet'!C$1,FALSE)</f>
        <v>18.399999999999999</v>
      </c>
      <c r="C15" s="216">
        <f>VLOOKUP($A15,'Table 6 Feeder Sheet'!$A$3:$BX$13,$AA$2+'Table 6 Feeder Sheet'!D$1,FALSE)</f>
        <v>50.8</v>
      </c>
      <c r="D15" s="216">
        <f>VLOOKUP($A15,'Table 6 Feeder Sheet'!$A$3:$BX$13,$AA$2+'Table 6 Feeder Sheet'!E$1,FALSE)</f>
        <v>30.7</v>
      </c>
      <c r="F15" s="216">
        <f>VLOOKUP($A15,'Table 6 Feeder Sheet'!$A$3:$BX$13,$AA$2+'Table 6 Feeder Sheet'!F$1,FALSE)</f>
        <v>4.8</v>
      </c>
      <c r="G15" s="216">
        <f>VLOOKUP($A15,'Table 6 Feeder Sheet'!$A$3:$BX$13,$AA$2+'Table 6 Feeder Sheet'!G$1,FALSE)</f>
        <v>46.5</v>
      </c>
      <c r="H15" s="216">
        <f>VLOOKUP($A15,'Table 6 Feeder Sheet'!$A$3:$BX$13,$AA$2+'Table 6 Feeder Sheet'!H$1,FALSE)</f>
        <v>84.3</v>
      </c>
      <c r="J15" s="216">
        <f>VLOOKUP($A15,'Table 6 Feeder Sheet'!$A$3:$BX$13,$AA$2+'Table 6 Feeder Sheet'!I$1,FALSE)</f>
        <v>7.5</v>
      </c>
      <c r="K15" s="216">
        <f>VLOOKUP($A15,'Table 6 Feeder Sheet'!$A$3:$BX$13,$AA$2+'Table 6 Feeder Sheet'!J$1,FALSE)</f>
        <v>52.9</v>
      </c>
      <c r="L15" s="216">
        <f>VLOOKUP($A15,'Table 6 Feeder Sheet'!$A$3:$BX$13,$AA$2+'Table 6 Feeder Sheet'!K$1,FALSE)</f>
        <v>85.6</v>
      </c>
      <c r="N15" s="216" t="str">
        <f>VLOOKUP($A15,'Table 6 Feeder Sheet'!$A$3:$BX$13,$AA$2+'Table 6 Feeder Sheet'!L$1,FALSE)</f>
        <v>x</v>
      </c>
      <c r="O15" s="216">
        <f>VLOOKUP($A15,'Table 6 Feeder Sheet'!$A$3:$BX$13,$AA$2+'Table 6 Feeder Sheet'!M$1,FALSE)</f>
        <v>11.4</v>
      </c>
      <c r="P15" s="216">
        <f>VLOOKUP($A15,'Table 6 Feeder Sheet'!$A$3:$BX$13,$AA$2+'Table 6 Feeder Sheet'!N$1,FALSE)</f>
        <v>47.4</v>
      </c>
      <c r="R15" s="216">
        <f>VLOOKUP($A15,'Table 6 Feeder Sheet'!$A$3:$BX$13,$AA$2+'Table 6 Feeder Sheet'!O$1,FALSE)</f>
        <v>56.5</v>
      </c>
      <c r="S15" s="216">
        <f>VLOOKUP($A15,'Table 6 Feeder Sheet'!$A$3:$BX$13,$AA$2+'Table 6 Feeder Sheet'!P$1,FALSE)</f>
        <v>65.099999999999994</v>
      </c>
      <c r="T15" s="216">
        <f>VLOOKUP($A15,'Table 6 Feeder Sheet'!$A$3:$BX$13,$AA$2+'Table 6 Feeder Sheet'!Q$1,FALSE)</f>
        <v>69.8</v>
      </c>
      <c r="V15" s="216">
        <f>VLOOKUP($A15,'Table 6 Feeder Sheet'!$A$3:$BX$13,$AA$2+'Table 6 Feeder Sheet'!R$1,FALSE)</f>
        <v>40.6</v>
      </c>
      <c r="W15" s="216">
        <f>VLOOKUP($A15,'Table 6 Feeder Sheet'!$A$3:$BX$13,$AA$2+'Table 6 Feeder Sheet'!S$1,FALSE)</f>
        <v>71.099999999999994</v>
      </c>
      <c r="X15" s="216">
        <f>VLOOKUP($A15,'Table 6 Feeder Sheet'!$A$3:$BX$13,$AA$2+'Table 6 Feeder Sheet'!T$1,FALSE)</f>
        <v>76.3</v>
      </c>
    </row>
    <row r="16" spans="1:27" s="3" customFormat="1" ht="14">
      <c r="A16" s="202" t="s">
        <v>277</v>
      </c>
      <c r="B16" s="216">
        <f>VLOOKUP($A16,'Table 6 Feeder Sheet'!$A$3:$BX$13,$AA$2+'Table 6 Feeder Sheet'!C$1,FALSE)</f>
        <v>16.8</v>
      </c>
      <c r="C16" s="216">
        <f>VLOOKUP($A16,'Table 6 Feeder Sheet'!$A$3:$BX$13,$AA$2+'Table 6 Feeder Sheet'!D$1,FALSE)</f>
        <v>58</v>
      </c>
      <c r="D16" s="216">
        <f>VLOOKUP($A16,'Table 6 Feeder Sheet'!$A$3:$BX$13,$AA$2+'Table 6 Feeder Sheet'!E$1,FALSE)</f>
        <v>25.1</v>
      </c>
      <c r="F16" s="216">
        <f>VLOOKUP($A16,'Table 6 Feeder Sheet'!$A$3:$BX$13,$AA$2+'Table 6 Feeder Sheet'!F$1,FALSE)</f>
        <v>1.5</v>
      </c>
      <c r="G16" s="216">
        <f>VLOOKUP($A16,'Table 6 Feeder Sheet'!$A$3:$BX$13,$AA$2+'Table 6 Feeder Sheet'!G$1,FALSE)</f>
        <v>30.6</v>
      </c>
      <c r="H16" s="216">
        <f>VLOOKUP($A16,'Table 6 Feeder Sheet'!$A$3:$BX$13,$AA$2+'Table 6 Feeder Sheet'!H$1,FALSE)</f>
        <v>77.400000000000006</v>
      </c>
      <c r="J16" s="216">
        <f>VLOOKUP($A16,'Table 6 Feeder Sheet'!$A$3:$BX$13,$AA$2+'Table 6 Feeder Sheet'!I$1,FALSE)</f>
        <v>1.5</v>
      </c>
      <c r="K16" s="216">
        <f>VLOOKUP($A16,'Table 6 Feeder Sheet'!$A$3:$BX$13,$AA$2+'Table 6 Feeder Sheet'!J$1,FALSE)</f>
        <v>39.200000000000003</v>
      </c>
      <c r="L16" s="216">
        <f>VLOOKUP($A16,'Table 6 Feeder Sheet'!$A$3:$BX$13,$AA$2+'Table 6 Feeder Sheet'!K$1,FALSE)</f>
        <v>79.8</v>
      </c>
      <c r="N16" s="216">
        <f>VLOOKUP($A16,'Table 6 Feeder Sheet'!$A$3:$BX$13,$AA$2+'Table 6 Feeder Sheet'!L$1,FALSE)</f>
        <v>0</v>
      </c>
      <c r="O16" s="216">
        <f>VLOOKUP($A16,'Table 6 Feeder Sheet'!$A$3:$BX$13,$AA$2+'Table 6 Feeder Sheet'!M$1,FALSE)</f>
        <v>1.2</v>
      </c>
      <c r="P16" s="216">
        <f>VLOOKUP($A16,'Table 6 Feeder Sheet'!$A$3:$BX$13,$AA$2+'Table 6 Feeder Sheet'!N$1,FALSE)</f>
        <v>7.7</v>
      </c>
      <c r="R16" s="216">
        <f>VLOOKUP($A16,'Table 6 Feeder Sheet'!$A$3:$BX$13,$AA$2+'Table 6 Feeder Sheet'!O$1,FALSE)</f>
        <v>41.9</v>
      </c>
      <c r="S16" s="216">
        <f>VLOOKUP($A16,'Table 6 Feeder Sheet'!$A$3:$BX$13,$AA$2+'Table 6 Feeder Sheet'!P$1,FALSE)</f>
        <v>50.3</v>
      </c>
      <c r="T16" s="216">
        <f>VLOOKUP($A16,'Table 6 Feeder Sheet'!$A$3:$BX$13,$AA$2+'Table 6 Feeder Sheet'!Q$1,FALSE)</f>
        <v>66.3</v>
      </c>
      <c r="V16" s="216">
        <f>VLOOKUP($A16,'Table 6 Feeder Sheet'!$A$3:$BX$13,$AA$2+'Table 6 Feeder Sheet'!R$1,FALSE)</f>
        <v>34.799999999999997</v>
      </c>
      <c r="W16" s="216">
        <f>VLOOKUP($A16,'Table 6 Feeder Sheet'!$A$3:$BX$13,$AA$2+'Table 6 Feeder Sheet'!S$1,FALSE)</f>
        <v>54.7</v>
      </c>
      <c r="X16" s="216">
        <f>VLOOKUP($A16,'Table 6 Feeder Sheet'!$A$3:$BX$13,$AA$2+'Table 6 Feeder Sheet'!T$1,FALSE)</f>
        <v>70.400000000000006</v>
      </c>
    </row>
    <row r="17" spans="1:24" s="3" customFormat="1" ht="14">
      <c r="A17" s="202" t="s">
        <v>281</v>
      </c>
      <c r="B17" s="216">
        <f>VLOOKUP($A17,'Table 6 Feeder Sheet'!$A$3:$BX$13,$AA$2+'Table 6 Feeder Sheet'!C$1,FALSE)</f>
        <v>26.9</v>
      </c>
      <c r="C17" s="216">
        <f>VLOOKUP($A17,'Table 6 Feeder Sheet'!$A$3:$BX$13,$AA$2+'Table 6 Feeder Sheet'!D$1,FALSE)</f>
        <v>55.9</v>
      </c>
      <c r="D17" s="216">
        <f>VLOOKUP($A17,'Table 6 Feeder Sheet'!$A$3:$BX$13,$AA$2+'Table 6 Feeder Sheet'!E$1,FALSE)</f>
        <v>17.3</v>
      </c>
      <c r="F17" s="216">
        <f>VLOOKUP($A17,'Table 6 Feeder Sheet'!$A$3:$BX$13,$AA$2+'Table 6 Feeder Sheet'!F$1,FALSE)</f>
        <v>2.8</v>
      </c>
      <c r="G17" s="216">
        <f>VLOOKUP($A17,'Table 6 Feeder Sheet'!$A$3:$BX$13,$AA$2+'Table 6 Feeder Sheet'!G$1,FALSE)</f>
        <v>13.6</v>
      </c>
      <c r="H17" s="216">
        <f>VLOOKUP($A17,'Table 6 Feeder Sheet'!$A$3:$BX$13,$AA$2+'Table 6 Feeder Sheet'!H$1,FALSE)</f>
        <v>47.8</v>
      </c>
      <c r="J17" s="216">
        <f>VLOOKUP($A17,'Table 6 Feeder Sheet'!$A$3:$BX$13,$AA$2+'Table 6 Feeder Sheet'!I$1,FALSE)</f>
        <v>3.3</v>
      </c>
      <c r="K17" s="216">
        <f>VLOOKUP($A17,'Table 6 Feeder Sheet'!$A$3:$BX$13,$AA$2+'Table 6 Feeder Sheet'!J$1,FALSE)</f>
        <v>17.399999999999999</v>
      </c>
      <c r="L17" s="216">
        <f>VLOOKUP($A17,'Table 6 Feeder Sheet'!$A$3:$BX$13,$AA$2+'Table 6 Feeder Sheet'!K$1,FALSE)</f>
        <v>58.7</v>
      </c>
      <c r="N17" s="216">
        <f>VLOOKUP($A17,'Table 6 Feeder Sheet'!$A$3:$BX$13,$AA$2+'Table 6 Feeder Sheet'!L$1,FALSE)</f>
        <v>0</v>
      </c>
      <c r="O17" s="216">
        <f>VLOOKUP($A17,'Table 6 Feeder Sheet'!$A$3:$BX$13,$AA$2+'Table 6 Feeder Sheet'!M$1,FALSE)</f>
        <v>0.7</v>
      </c>
      <c r="P17" s="216">
        <f>VLOOKUP($A17,'Table 6 Feeder Sheet'!$A$3:$BX$13,$AA$2+'Table 6 Feeder Sheet'!N$1,FALSE)</f>
        <v>3.6</v>
      </c>
      <c r="R17" s="216">
        <f>VLOOKUP($A17,'Table 6 Feeder Sheet'!$A$3:$BX$13,$AA$2+'Table 6 Feeder Sheet'!O$1,FALSE)</f>
        <v>45.6</v>
      </c>
      <c r="S17" s="216">
        <f>VLOOKUP($A17,'Table 6 Feeder Sheet'!$A$3:$BX$13,$AA$2+'Table 6 Feeder Sheet'!P$1,FALSE)</f>
        <v>41.3</v>
      </c>
      <c r="T17" s="216">
        <f>VLOOKUP($A17,'Table 6 Feeder Sheet'!$A$3:$BX$13,$AA$2+'Table 6 Feeder Sheet'!Q$1,FALSE)</f>
        <v>48.6</v>
      </c>
      <c r="V17" s="216">
        <f>VLOOKUP($A17,'Table 6 Feeder Sheet'!$A$3:$BX$13,$AA$2+'Table 6 Feeder Sheet'!R$1,FALSE)</f>
        <v>19.5</v>
      </c>
      <c r="W17" s="216">
        <f>VLOOKUP($A17,'Table 6 Feeder Sheet'!$A$3:$BX$13,$AA$2+'Table 6 Feeder Sheet'!S$1,FALSE)</f>
        <v>29.5</v>
      </c>
      <c r="X17" s="216">
        <f>VLOOKUP($A17,'Table 6 Feeder Sheet'!$A$3:$BX$13,$AA$2+'Table 6 Feeder Sheet'!T$1,FALSE)</f>
        <v>47.8</v>
      </c>
    </row>
    <row r="18" spans="1:24" s="3" customFormat="1" ht="11.25" customHeight="1">
      <c r="A18" s="101"/>
      <c r="B18" s="216"/>
      <c r="C18" s="216"/>
      <c r="D18" s="216"/>
      <c r="F18" s="216"/>
      <c r="G18" s="216"/>
      <c r="H18" s="216"/>
      <c r="J18" s="216"/>
      <c r="K18" s="216"/>
      <c r="L18" s="216"/>
      <c r="N18" s="216"/>
      <c r="O18" s="216"/>
      <c r="P18" s="216"/>
      <c r="R18" s="216"/>
      <c r="S18" s="216"/>
      <c r="T18" s="216"/>
      <c r="V18" s="216"/>
      <c r="W18" s="216"/>
      <c r="X18" s="216"/>
    </row>
    <row r="19" spans="1:24" s="3" customFormat="1" ht="26">
      <c r="A19" s="490" t="s">
        <v>358</v>
      </c>
      <c r="B19" s="216">
        <f>VLOOKUP($A19,'Table 6 Feeder Sheet'!$A$3:$BX$13,$AA$2+'Table 6 Feeder Sheet'!C$1,FALSE)</f>
        <v>31</v>
      </c>
      <c r="C19" s="216">
        <f>VLOOKUP($A19,'Table 6 Feeder Sheet'!$A$3:$BX$13,$AA$2+'Table 6 Feeder Sheet'!D$1,FALSE)</f>
        <v>53.2</v>
      </c>
      <c r="D19" s="216">
        <f>VLOOKUP($A19,'Table 6 Feeder Sheet'!$A$3:$BX$13,$AA$2+'Table 6 Feeder Sheet'!E$1,FALSE)</f>
        <v>15.8</v>
      </c>
      <c r="F19" s="216">
        <f>VLOOKUP($A19,'Table 6 Feeder Sheet'!$A$3:$BX$13,$AA$2+'Table 6 Feeder Sheet'!F$1,FALSE)</f>
        <v>0</v>
      </c>
      <c r="G19" s="216">
        <f>VLOOKUP($A19,'Table 6 Feeder Sheet'!$A$3:$BX$13,$AA$2+'Table 6 Feeder Sheet'!G$1,FALSE)</f>
        <v>5.6</v>
      </c>
      <c r="H19" s="216">
        <f>VLOOKUP($A19,'Table 6 Feeder Sheet'!$A$3:$BX$13,$AA$2+'Table 6 Feeder Sheet'!H$1,FALSE)</f>
        <v>25</v>
      </c>
      <c r="J19" s="216">
        <f>VLOOKUP($A19,'Table 6 Feeder Sheet'!$A$3:$BX$13,$AA$2+'Table 6 Feeder Sheet'!I$1,FALSE)</f>
        <v>0</v>
      </c>
      <c r="K19" s="216">
        <f>VLOOKUP($A19,'Table 6 Feeder Sheet'!$A$3:$BX$13,$AA$2+'Table 6 Feeder Sheet'!J$1,FALSE)</f>
        <v>5.6</v>
      </c>
      <c r="L19" s="216">
        <f>VLOOKUP($A19,'Table 6 Feeder Sheet'!$A$3:$BX$13,$AA$2+'Table 6 Feeder Sheet'!K$1,FALSE)</f>
        <v>37.5</v>
      </c>
      <c r="N19" s="216">
        <f>VLOOKUP($A19,'Table 6 Feeder Sheet'!$A$3:$BX$13,$AA$2+'Table 6 Feeder Sheet'!L$1,FALSE)</f>
        <v>0</v>
      </c>
      <c r="O19" s="216">
        <f>VLOOKUP($A19,'Table 6 Feeder Sheet'!$A$3:$BX$13,$AA$2+'Table 6 Feeder Sheet'!M$1,FALSE)</f>
        <v>0</v>
      </c>
      <c r="P19" s="216">
        <f>VLOOKUP($A19,'Table 6 Feeder Sheet'!$A$3:$BX$13,$AA$2+'Table 6 Feeder Sheet'!N$1,FALSE)</f>
        <v>0</v>
      </c>
      <c r="R19" s="216">
        <f>VLOOKUP($A19,'Table 6 Feeder Sheet'!$A$3:$BX$13,$AA$2+'Table 6 Feeder Sheet'!O$1,FALSE)</f>
        <v>9.5</v>
      </c>
      <c r="S19" s="216">
        <f>VLOOKUP($A19,'Table 6 Feeder Sheet'!$A$3:$BX$13,$AA$2+'Table 6 Feeder Sheet'!P$1,FALSE)</f>
        <v>15.7</v>
      </c>
      <c r="T19" s="216">
        <f>VLOOKUP($A19,'Table 6 Feeder Sheet'!$A$3:$BX$13,$AA$2+'Table 6 Feeder Sheet'!Q$1,FALSE)</f>
        <v>25</v>
      </c>
      <c r="V19" s="216" t="str">
        <f>VLOOKUP($A19,'Table 6 Feeder Sheet'!$A$3:$BX$13,$AA$2+'Table 6 Feeder Sheet'!R$1,FALSE)</f>
        <v>x</v>
      </c>
      <c r="W19" s="216">
        <f>VLOOKUP($A19,'Table 6 Feeder Sheet'!$A$3:$BX$13,$AA$2+'Table 6 Feeder Sheet'!S$1,FALSE)</f>
        <v>18.5</v>
      </c>
      <c r="X19" s="216">
        <f>VLOOKUP($A19,'Table 6 Feeder Sheet'!$A$3:$BX$13,$AA$2+'Table 6 Feeder Sheet'!T$1,FALSE)</f>
        <v>37.5</v>
      </c>
    </row>
    <row r="20" spans="1:24" s="3" customFormat="1" ht="11.25" customHeight="1">
      <c r="A20" s="101"/>
    </row>
    <row r="21" spans="1:24" s="3" customFormat="1" ht="11.25" customHeight="1">
      <c r="A21" s="218" t="s">
        <v>323</v>
      </c>
      <c r="B21" s="216">
        <f>VLOOKUP($A21,'Table 6 Feeder Sheet'!$A$3:$BX$13,$AA$2+'Table 6 Feeder Sheet'!C$1,FALSE)</f>
        <v>91.5</v>
      </c>
      <c r="C21" s="216">
        <f>VLOOKUP($A21,'Table 6 Feeder Sheet'!$A$3:$BX$13,$AA$2+'Table 6 Feeder Sheet'!D$1,FALSE)</f>
        <v>7.7</v>
      </c>
      <c r="D21" s="216">
        <f>VLOOKUP($A21,'Table 6 Feeder Sheet'!$A$3:$BX$13,$AA$2+'Table 6 Feeder Sheet'!E$1,FALSE)</f>
        <v>0.9</v>
      </c>
      <c r="F21" s="216">
        <f>VLOOKUP($A21,'Table 6 Feeder Sheet'!$A$3:$BX$13,$AA$2+'Table 6 Feeder Sheet'!F$1,FALSE)</f>
        <v>0.2</v>
      </c>
      <c r="G21" s="216">
        <f>VLOOKUP($A21,'Table 6 Feeder Sheet'!$A$3:$BX$13,$AA$2+'Table 6 Feeder Sheet'!G$1,FALSE)</f>
        <v>1.7</v>
      </c>
      <c r="H21" s="216">
        <f>VLOOKUP($A21,'Table 6 Feeder Sheet'!$A$3:$BX$13,$AA$2+'Table 6 Feeder Sheet'!H$1,FALSE)</f>
        <v>10.3</v>
      </c>
      <c r="J21" s="216">
        <f>VLOOKUP($A21,'Table 6 Feeder Sheet'!$A$3:$BX$13,$AA$2+'Table 6 Feeder Sheet'!I$1,FALSE)</f>
        <v>0.3</v>
      </c>
      <c r="K21" s="216">
        <f>VLOOKUP($A21,'Table 6 Feeder Sheet'!$A$3:$BX$13,$AA$2+'Table 6 Feeder Sheet'!J$1,FALSE)</f>
        <v>3.3</v>
      </c>
      <c r="L21" s="216">
        <f>VLOOKUP($A21,'Table 6 Feeder Sheet'!$A$3:$BX$13,$AA$2+'Table 6 Feeder Sheet'!K$1,FALSE)</f>
        <v>19.2</v>
      </c>
      <c r="N21" s="216">
        <f>VLOOKUP($A21,'Table 6 Feeder Sheet'!$A$3:$BX$13,$AA$2+'Table 6 Feeder Sheet'!L$1,FALSE)</f>
        <v>0</v>
      </c>
      <c r="O21" s="216" t="str">
        <f>VLOOKUP($A21,'Table 6 Feeder Sheet'!$A$3:$BX$13,$AA$2+'Table 6 Feeder Sheet'!M$1,FALSE)</f>
        <v>x</v>
      </c>
      <c r="P21" s="216">
        <f>VLOOKUP($A21,'Table 6 Feeder Sheet'!$A$3:$BX$13,$AA$2+'Table 6 Feeder Sheet'!N$1,FALSE)</f>
        <v>5.0999999999999996</v>
      </c>
      <c r="R21" s="216">
        <f>VLOOKUP($A21,'Table 6 Feeder Sheet'!$A$3:$BX$13,$AA$2+'Table 6 Feeder Sheet'!O$1,FALSE)</f>
        <v>5.5</v>
      </c>
      <c r="S21" s="216">
        <f>VLOOKUP($A21,'Table 6 Feeder Sheet'!$A$3:$BX$13,$AA$2+'Table 6 Feeder Sheet'!P$1,FALSE)</f>
        <v>9.6999999999999993</v>
      </c>
      <c r="T21" s="216">
        <f>VLOOKUP($A21,'Table 6 Feeder Sheet'!$A$3:$BX$13,$AA$2+'Table 6 Feeder Sheet'!Q$1,FALSE)</f>
        <v>15.4</v>
      </c>
      <c r="V21" s="216">
        <f>VLOOKUP($A21,'Table 6 Feeder Sheet'!$A$3:$BX$13,$AA$2+'Table 6 Feeder Sheet'!R$1,FALSE)</f>
        <v>4.8</v>
      </c>
      <c r="W21" s="216">
        <f>VLOOKUP($A21,'Table 6 Feeder Sheet'!$A$3:$BX$13,$AA$2+'Table 6 Feeder Sheet'!S$1,FALSE)</f>
        <v>13.4</v>
      </c>
      <c r="X21" s="216">
        <f>VLOOKUP($A21,'Table 6 Feeder Sheet'!$A$3:$BX$13,$AA$2+'Table 6 Feeder Sheet'!T$1,FALSE)</f>
        <v>17.899999999999999</v>
      </c>
    </row>
    <row r="22" spans="1:24" s="3" customFormat="1" ht="11.25" customHeight="1">
      <c r="A22" s="218"/>
    </row>
    <row r="23" spans="1:24" s="3" customFormat="1" ht="11.25" customHeight="1">
      <c r="A23" s="124" t="s">
        <v>324</v>
      </c>
      <c r="B23" s="216">
        <f>VLOOKUP($A23,'Table 6 Feeder Sheet'!$A$3:$BX$13,$AA$2+'Table 6 Feeder Sheet'!C$1,FALSE)</f>
        <v>17.2</v>
      </c>
      <c r="C23" s="216">
        <f>VLOOKUP($A23,'Table 6 Feeder Sheet'!$A$3:$BX$13,$AA$2+'Table 6 Feeder Sheet'!D$1,FALSE)</f>
        <v>48.4</v>
      </c>
      <c r="D23" s="216">
        <f>VLOOKUP($A23,'Table 6 Feeder Sheet'!$A$3:$BX$13,$AA$2+'Table 6 Feeder Sheet'!E$1,FALSE)</f>
        <v>34.5</v>
      </c>
      <c r="F23" s="216">
        <f>VLOOKUP($A23,'Table 6 Feeder Sheet'!$A$3:$BX$13,$AA$2+'Table 6 Feeder Sheet'!F$1,FALSE)</f>
        <v>6.7</v>
      </c>
      <c r="G23" s="216">
        <f>VLOOKUP($A23,'Table 6 Feeder Sheet'!$A$3:$BX$13,$AA$2+'Table 6 Feeder Sheet'!G$1,FALSE)</f>
        <v>51.9</v>
      </c>
      <c r="H23" s="216">
        <f>VLOOKUP($A23,'Table 6 Feeder Sheet'!$A$3:$BX$13,$AA$2+'Table 6 Feeder Sheet'!H$1,FALSE)</f>
        <v>91.1</v>
      </c>
      <c r="J23" s="216">
        <f>VLOOKUP($A23,'Table 6 Feeder Sheet'!$A$3:$BX$13,$AA$2+'Table 6 Feeder Sheet'!I$1,FALSE)</f>
        <v>7.9</v>
      </c>
      <c r="K23" s="216">
        <f>VLOOKUP($A23,'Table 6 Feeder Sheet'!$A$3:$BX$13,$AA$2+'Table 6 Feeder Sheet'!J$1,FALSE)</f>
        <v>55.3</v>
      </c>
      <c r="L23" s="216">
        <f>VLOOKUP($A23,'Table 6 Feeder Sheet'!$A$3:$BX$13,$AA$2+'Table 6 Feeder Sheet'!K$1,FALSE)</f>
        <v>92.1</v>
      </c>
      <c r="N23" s="216">
        <f>VLOOKUP($A23,'Table 6 Feeder Sheet'!$A$3:$BX$13,$AA$2+'Table 6 Feeder Sheet'!L$1,FALSE)</f>
        <v>0.6</v>
      </c>
      <c r="O23" s="216">
        <f>VLOOKUP($A23,'Table 6 Feeder Sheet'!$A$3:$BX$13,$AA$2+'Table 6 Feeder Sheet'!M$1,FALSE)</f>
        <v>13.1</v>
      </c>
      <c r="P23" s="216">
        <f>VLOOKUP($A23,'Table 6 Feeder Sheet'!$A$3:$BX$13,$AA$2+'Table 6 Feeder Sheet'!N$1,FALSE)</f>
        <v>52.3</v>
      </c>
      <c r="R23" s="216">
        <f>VLOOKUP($A23,'Table 6 Feeder Sheet'!$A$3:$BX$13,$AA$2+'Table 6 Feeder Sheet'!O$1,FALSE)</f>
        <v>52.7</v>
      </c>
      <c r="S23" s="216">
        <f>VLOOKUP($A23,'Table 6 Feeder Sheet'!$A$3:$BX$13,$AA$2+'Table 6 Feeder Sheet'!P$1,FALSE)</f>
        <v>69.8</v>
      </c>
      <c r="T23" s="216">
        <f>VLOOKUP($A23,'Table 6 Feeder Sheet'!$A$3:$BX$13,$AA$2+'Table 6 Feeder Sheet'!Q$1,FALSE)</f>
        <v>82.3</v>
      </c>
      <c r="V23" s="216">
        <f>VLOOKUP($A23,'Table 6 Feeder Sheet'!$A$3:$BX$13,$AA$2+'Table 6 Feeder Sheet'!R$1,FALSE)</f>
        <v>32.4</v>
      </c>
      <c r="W23" s="216">
        <f>VLOOKUP($A23,'Table 6 Feeder Sheet'!$A$3:$BX$13,$AA$2+'Table 6 Feeder Sheet'!S$1,FALSE)</f>
        <v>67.400000000000006</v>
      </c>
      <c r="X23" s="216">
        <f>VLOOKUP($A23,'Table 6 Feeder Sheet'!$A$3:$BX$13,$AA$2+'Table 6 Feeder Sheet'!T$1,FALSE)</f>
        <v>82.9</v>
      </c>
    </row>
    <row r="24" spans="1:24" s="3" customFormat="1" ht="11.25" customHeight="1">
      <c r="A24" s="119"/>
      <c r="B24" s="120"/>
      <c r="C24" s="121"/>
      <c r="D24" s="121"/>
      <c r="E24" s="121"/>
      <c r="F24" s="121"/>
      <c r="G24" s="121"/>
      <c r="H24" s="121"/>
      <c r="I24" s="121"/>
      <c r="J24" s="121"/>
      <c r="K24" s="4"/>
      <c r="L24" s="4"/>
      <c r="M24" s="4"/>
      <c r="N24" s="4"/>
      <c r="O24" s="4"/>
      <c r="P24" s="4"/>
      <c r="Q24" s="4"/>
      <c r="R24" s="4"/>
      <c r="S24" s="4"/>
      <c r="T24" s="4"/>
      <c r="U24" s="4"/>
      <c r="V24" s="4"/>
      <c r="W24" s="4"/>
      <c r="X24" s="4"/>
    </row>
    <row r="25" spans="1:24" ht="11.25" customHeight="1">
      <c r="A25" s="331"/>
      <c r="B25" s="332"/>
      <c r="C25" s="333"/>
      <c r="D25" s="333"/>
      <c r="E25" s="333"/>
      <c r="F25" s="333"/>
      <c r="G25" s="333"/>
      <c r="H25" s="333"/>
      <c r="I25" s="333"/>
      <c r="J25" s="333"/>
      <c r="K25" s="333"/>
      <c r="L25" s="333"/>
      <c r="M25" s="333"/>
      <c r="N25" s="333"/>
      <c r="O25" s="333"/>
      <c r="P25" s="333"/>
      <c r="Q25" s="333"/>
      <c r="R25" s="333"/>
      <c r="S25" s="333"/>
      <c r="T25" s="333"/>
      <c r="U25" s="333"/>
      <c r="V25" s="333"/>
      <c r="W25" s="333"/>
      <c r="X25" s="466" t="s">
        <v>614</v>
      </c>
    </row>
    <row r="26" spans="1:24" ht="6" customHeight="1">
      <c r="A26" s="446"/>
      <c r="B26" s="332"/>
      <c r="C26" s="333"/>
      <c r="D26" s="333"/>
      <c r="E26" s="333"/>
      <c r="F26" s="333"/>
      <c r="G26" s="333"/>
      <c r="H26" s="333"/>
      <c r="I26" s="333"/>
      <c r="J26" s="333"/>
      <c r="K26" s="333"/>
      <c r="L26" s="333"/>
      <c r="M26" s="333"/>
      <c r="N26" s="333"/>
      <c r="O26" s="333"/>
      <c r="P26" s="333"/>
      <c r="Q26" s="333"/>
      <c r="R26" s="333"/>
      <c r="S26" s="333"/>
      <c r="T26" s="333"/>
      <c r="U26" s="333"/>
      <c r="V26" s="333"/>
      <c r="W26" s="333"/>
      <c r="X26" s="145"/>
    </row>
    <row r="27" spans="1:24" ht="15" customHeight="1">
      <c r="A27" s="1064" t="s">
        <v>304</v>
      </c>
      <c r="B27" s="1065"/>
      <c r="C27" s="1065"/>
      <c r="D27" s="1065"/>
      <c r="E27" s="1065"/>
      <c r="F27" s="1065"/>
      <c r="G27" s="1065"/>
      <c r="H27" s="1065"/>
      <c r="I27" s="1065"/>
      <c r="J27" s="1065"/>
      <c r="K27" s="775"/>
      <c r="L27" s="775"/>
      <c r="M27" s="775"/>
      <c r="N27" s="775"/>
      <c r="O27" s="775"/>
      <c r="P27" s="775"/>
      <c r="Q27" s="775"/>
      <c r="R27" s="775"/>
      <c r="S27" s="775"/>
      <c r="T27" s="775"/>
      <c r="U27" s="775"/>
      <c r="V27" s="775"/>
      <c r="W27" s="775"/>
      <c r="X27" s="775"/>
    </row>
    <row r="28" spans="1:24" ht="15" customHeight="1">
      <c r="A28" s="989" t="s">
        <v>259</v>
      </c>
      <c r="B28" s="989"/>
      <c r="C28" s="989"/>
      <c r="D28" s="989"/>
      <c r="E28" s="989"/>
      <c r="F28" s="989"/>
      <c r="G28" s="1065"/>
      <c r="H28" s="1065"/>
      <c r="I28" s="1065"/>
      <c r="J28" s="1065"/>
      <c r="K28" s="775"/>
      <c r="L28" s="775"/>
      <c r="M28" s="775"/>
      <c r="N28" s="775"/>
      <c r="O28" s="775"/>
      <c r="P28" s="775"/>
      <c r="Q28" s="775"/>
      <c r="R28" s="775"/>
      <c r="S28" s="775"/>
      <c r="T28" s="775"/>
      <c r="U28" s="775"/>
      <c r="V28" s="775"/>
      <c r="W28" s="775"/>
      <c r="X28" s="775"/>
    </row>
    <row r="29" spans="1:24" ht="15" customHeight="1">
      <c r="A29" s="939" t="s">
        <v>623</v>
      </c>
      <c r="B29" s="939"/>
      <c r="C29" s="939"/>
      <c r="D29" s="939"/>
      <c r="E29" s="939"/>
      <c r="F29" s="939"/>
      <c r="G29" s="939"/>
      <c r="H29" s="939"/>
      <c r="I29" s="939"/>
      <c r="J29" s="939"/>
      <c r="K29" s="939"/>
      <c r="L29" s="939"/>
      <c r="M29" s="939"/>
      <c r="N29" s="939"/>
      <c r="O29" s="939"/>
      <c r="P29" s="939"/>
      <c r="Q29" s="939"/>
      <c r="R29" s="939"/>
      <c r="S29" s="939"/>
      <c r="T29" s="939"/>
      <c r="U29" s="939"/>
      <c r="V29" s="939"/>
      <c r="W29" s="939"/>
      <c r="X29" s="939"/>
    </row>
    <row r="30" spans="1:24" ht="30" customHeight="1">
      <c r="A30" s="991" t="s">
        <v>316</v>
      </c>
      <c r="B30" s="991"/>
      <c r="C30" s="991"/>
      <c r="D30" s="991"/>
      <c r="E30" s="991"/>
      <c r="F30" s="991"/>
      <c r="G30" s="991"/>
      <c r="H30" s="991"/>
      <c r="I30" s="991"/>
      <c r="J30" s="991"/>
      <c r="K30" s="991"/>
      <c r="L30" s="991"/>
      <c r="M30" s="991"/>
      <c r="N30" s="991"/>
      <c r="O30" s="991"/>
      <c r="P30" s="991"/>
      <c r="Q30" s="991"/>
      <c r="R30" s="991"/>
      <c r="S30" s="991"/>
      <c r="T30" s="991"/>
      <c r="U30" s="991"/>
      <c r="V30" s="991"/>
      <c r="W30" s="991"/>
      <c r="X30" s="991"/>
    </row>
    <row r="31" spans="1:24" ht="15" customHeight="1">
      <c r="A31" s="1042" t="s">
        <v>136</v>
      </c>
      <c r="B31" s="1042"/>
      <c r="C31" s="1042"/>
      <c r="D31" s="1042"/>
      <c r="E31" s="1042"/>
      <c r="F31" s="1042"/>
      <c r="G31" s="1042"/>
      <c r="H31" s="1042"/>
      <c r="I31" s="1042"/>
      <c r="J31" s="1042"/>
      <c r="K31" s="1042"/>
      <c r="L31" s="1042"/>
      <c r="M31" s="1042"/>
      <c r="N31" s="1042"/>
      <c r="O31" s="1042"/>
      <c r="P31" s="1042"/>
      <c r="Q31" s="1042"/>
      <c r="R31" s="1042"/>
      <c r="S31" s="1042"/>
      <c r="T31" s="1042"/>
      <c r="U31" s="1042"/>
      <c r="V31" s="1042"/>
      <c r="W31" s="1042"/>
      <c r="X31" s="1042"/>
    </row>
    <row r="32" spans="1:24" s="122" customFormat="1" ht="15" customHeight="1">
      <c r="A32" s="942" t="s">
        <v>537</v>
      </c>
      <c r="B32" s="942"/>
      <c r="C32" s="942"/>
      <c r="D32" s="942"/>
      <c r="E32" s="942"/>
      <c r="F32" s="942"/>
      <c r="G32" s="942"/>
      <c r="H32" s="942"/>
      <c r="I32" s="942"/>
      <c r="J32" s="942"/>
      <c r="K32" s="942"/>
      <c r="L32" s="942"/>
      <c r="M32" s="942"/>
      <c r="N32" s="942"/>
      <c r="O32" s="776"/>
      <c r="P32" s="776"/>
      <c r="Q32" s="776"/>
      <c r="R32" s="776"/>
      <c r="S32" s="776"/>
      <c r="T32" s="776"/>
      <c r="U32" s="776"/>
      <c r="V32" s="776"/>
      <c r="W32" s="776"/>
      <c r="X32" s="776"/>
    </row>
    <row r="33" spans="1:24" s="122" customFormat="1" ht="30" customHeight="1">
      <c r="A33" s="991" t="s">
        <v>670</v>
      </c>
      <c r="B33" s="991"/>
      <c r="C33" s="991"/>
      <c r="D33" s="991"/>
      <c r="E33" s="991"/>
      <c r="F33" s="991"/>
      <c r="G33" s="991"/>
      <c r="H33" s="991"/>
      <c r="I33" s="991"/>
      <c r="J33" s="991"/>
      <c r="K33" s="991"/>
      <c r="L33" s="991"/>
      <c r="M33" s="991"/>
      <c r="N33" s="991"/>
      <c r="O33" s="991"/>
      <c r="P33" s="991"/>
      <c r="Q33" s="991"/>
      <c r="R33" s="991"/>
      <c r="S33" s="991"/>
      <c r="T33" s="991"/>
      <c r="U33" s="991"/>
      <c r="V33" s="991"/>
      <c r="W33" s="991"/>
      <c r="X33" s="991"/>
    </row>
    <row r="34" spans="1:24" s="122" customFormat="1" ht="15" customHeight="1">
      <c r="A34" s="991" t="s">
        <v>321</v>
      </c>
      <c r="B34" s="991"/>
      <c r="C34" s="991"/>
      <c r="D34" s="991"/>
      <c r="E34" s="991"/>
      <c r="F34" s="991"/>
      <c r="G34" s="991"/>
      <c r="H34" s="991"/>
      <c r="I34" s="991"/>
      <c r="J34" s="991"/>
      <c r="K34" s="991"/>
      <c r="L34" s="991"/>
      <c r="M34" s="991"/>
      <c r="N34" s="991"/>
      <c r="O34" s="991"/>
      <c r="P34" s="991"/>
      <c r="Q34" s="991"/>
      <c r="R34" s="991"/>
      <c r="S34" s="991"/>
      <c r="T34" s="991"/>
      <c r="U34" s="991"/>
      <c r="V34" s="991"/>
      <c r="W34" s="991"/>
      <c r="X34" s="776"/>
    </row>
    <row r="35" spans="1:24" s="122" customFormat="1" ht="30" customHeight="1">
      <c r="A35" s="991" t="s">
        <v>402</v>
      </c>
      <c r="B35" s="991"/>
      <c r="C35" s="991"/>
      <c r="D35" s="991"/>
      <c r="E35" s="991"/>
      <c r="F35" s="991"/>
      <c r="G35" s="991"/>
      <c r="H35" s="991"/>
      <c r="I35" s="991"/>
      <c r="J35" s="991"/>
      <c r="K35" s="991"/>
      <c r="L35" s="991"/>
      <c r="M35" s="991"/>
      <c r="N35" s="991"/>
      <c r="O35" s="991"/>
      <c r="P35" s="991"/>
      <c r="Q35" s="991"/>
      <c r="R35" s="991"/>
      <c r="S35" s="991"/>
      <c r="T35" s="991"/>
      <c r="U35" s="991"/>
      <c r="V35" s="991"/>
      <c r="W35" s="991"/>
      <c r="X35" s="991"/>
    </row>
    <row r="36" spans="1:24" s="122" customFormat="1" ht="7.5" customHeight="1">
      <c r="A36" s="322"/>
      <c r="B36" s="322"/>
      <c r="C36" s="322"/>
      <c r="D36" s="322"/>
      <c r="E36" s="322"/>
      <c r="F36" s="321"/>
      <c r="G36" s="321"/>
      <c r="H36" s="321"/>
      <c r="I36" s="321"/>
      <c r="J36" s="321"/>
      <c r="K36" s="321"/>
      <c r="L36" s="321"/>
      <c r="M36" s="321"/>
      <c r="N36" s="335"/>
      <c r="O36" s="335"/>
      <c r="P36" s="335"/>
      <c r="Q36" s="335"/>
      <c r="R36" s="335"/>
      <c r="S36" s="335"/>
      <c r="T36" s="335"/>
      <c r="U36" s="335"/>
      <c r="V36" s="335"/>
      <c r="W36" s="335"/>
      <c r="X36" s="335"/>
    </row>
    <row r="37" spans="1:24">
      <c r="A37" s="1051" t="s">
        <v>127</v>
      </c>
      <c r="B37" s="1051"/>
      <c r="C37" s="1051"/>
      <c r="D37" s="1051"/>
      <c r="E37" s="1051"/>
      <c r="F37" s="1051"/>
      <c r="G37" s="1051"/>
      <c r="H37" s="1051"/>
      <c r="I37" s="1051"/>
      <c r="J37" s="1051"/>
      <c r="K37" s="1051"/>
      <c r="L37" s="336"/>
      <c r="M37" s="336"/>
      <c r="N37" s="336"/>
      <c r="O37" s="334"/>
      <c r="P37" s="334"/>
      <c r="Q37" s="334"/>
      <c r="R37" s="334"/>
      <c r="S37" s="334"/>
      <c r="T37" s="334"/>
      <c r="U37" s="334"/>
      <c r="V37" s="334"/>
      <c r="W37" s="334"/>
      <c r="X37" s="334"/>
    </row>
    <row r="38" spans="1:24">
      <c r="A38" s="151"/>
      <c r="B38" s="151"/>
      <c r="C38" s="152"/>
      <c r="D38" s="152"/>
      <c r="E38" s="130"/>
      <c r="F38" s="130"/>
      <c r="G38" s="130"/>
      <c r="H38" s="130"/>
      <c r="I38" s="130"/>
      <c r="J38" s="130"/>
      <c r="K38" s="130"/>
      <c r="L38" s="130"/>
      <c r="M38" s="130"/>
      <c r="N38" s="130"/>
      <c r="O38" s="130"/>
      <c r="P38" s="130"/>
      <c r="Q38" s="130"/>
      <c r="R38" s="130"/>
      <c r="S38" s="130"/>
      <c r="T38" s="130"/>
      <c r="U38" s="130"/>
      <c r="V38" s="130"/>
      <c r="W38" s="130"/>
      <c r="X38" s="130"/>
    </row>
    <row r="39" spans="1:24">
      <c r="A39" s="501" t="s">
        <v>88</v>
      </c>
    </row>
  </sheetData>
  <sheetProtection sheet="1" objects="1" scenarios="1"/>
  <mergeCells count="21">
    <mergeCell ref="A31:X31"/>
    <mergeCell ref="A34:W34"/>
    <mergeCell ref="A35:X35"/>
    <mergeCell ref="A33:X33"/>
    <mergeCell ref="A32:N32"/>
    <mergeCell ref="A1:K1"/>
    <mergeCell ref="A37:K37"/>
    <mergeCell ref="A2:B2"/>
    <mergeCell ref="V2:X2"/>
    <mergeCell ref="V3:W3"/>
    <mergeCell ref="R5:T5"/>
    <mergeCell ref="V5:X5"/>
    <mergeCell ref="B5:D5"/>
    <mergeCell ref="F5:H5"/>
    <mergeCell ref="J5:L5"/>
    <mergeCell ref="N5:P5"/>
    <mergeCell ref="A5:A6"/>
    <mergeCell ref="A27:J27"/>
    <mergeCell ref="A28:J28"/>
    <mergeCell ref="A30:X30"/>
    <mergeCell ref="A29:X29"/>
  </mergeCells>
  <phoneticPr fontId="32" type="noConversion"/>
  <conditionalFormatting sqref="B8:D8 F8:H8 J8:L8 N8:P8 R8:T8 V8:X8 Z8">
    <cfRule type="expression" dxfId="10" priority="20">
      <formula>(#REF!="Percentage")</formula>
    </cfRule>
  </conditionalFormatting>
  <conditionalFormatting sqref="B18:D18 F18:H18 J18:L18 N18:P18 R18:T18 V18:X18">
    <cfRule type="expression" dxfId="9" priority="11">
      <formula>(#REF!="Percentage")</formula>
    </cfRule>
  </conditionalFormatting>
  <conditionalFormatting sqref="B10:D10 F10:H10 J10:L10 N10:P10 R10:T10 V10:X10">
    <cfRule type="expression" dxfId="8" priority="5">
      <formula>(#REF!="Percentage")</formula>
    </cfRule>
  </conditionalFormatting>
  <conditionalFormatting sqref="B12:D17 F12:H17 J12:L17 N12:P17 R12:T17 V12:X17">
    <cfRule type="expression" dxfId="7" priority="4">
      <formula>(#REF!="Percentage")</formula>
    </cfRule>
  </conditionalFormatting>
  <conditionalFormatting sqref="B19:D19 F19:H19 J19:L19 N19:P19 R19:T19 V19:X19">
    <cfRule type="expression" dxfId="6" priority="3">
      <formula>(#REF!="Percentage")</formula>
    </cfRule>
  </conditionalFormatting>
  <conditionalFormatting sqref="B21:D21 F21:H21 J21:L21 N21:P21 R21:T21 V21:X21">
    <cfRule type="expression" dxfId="5" priority="2">
      <formula>(#REF!="Percentage")</formula>
    </cfRule>
  </conditionalFormatting>
  <conditionalFormatting sqref="B23:D23 F23:H23 J23:L23 N23:P23 R23:T23 V23:X23">
    <cfRule type="expression" dxfId="4" priority="1">
      <formula>(#REF!="Percentage")</formula>
    </cfRule>
  </conditionalFormatting>
  <dataValidations count="1">
    <dataValidation type="list" allowBlank="1" showInputMessage="1" showErrorMessage="1" sqref="X3" xr:uid="{00000000-0002-0000-1800-000000000000}">
      <formula1>Gender</formula1>
    </dataValidation>
  </dataValidations>
  <pageMargins left="0.31496062992125984" right="0.27559055118110237" top="0.51181102362204722" bottom="0.51181102362204722" header="0.51181102362204722" footer="0.51181102362204722"/>
  <pageSetup paperSize="9" scale="8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7030A0"/>
    <pageSetUpPr fitToPage="1"/>
  </sheetPr>
  <dimension ref="A1:AA32"/>
  <sheetViews>
    <sheetView showGridLines="0" zoomScaleNormal="100" workbookViewId="0">
      <selection activeCell="X3" sqref="X3"/>
    </sheetView>
  </sheetViews>
  <sheetFormatPr baseColWidth="10" defaultColWidth="9.1640625" defaultRowHeight="11"/>
  <cols>
    <col min="1" max="1" width="32.6640625" style="126" customWidth="1"/>
    <col min="2" max="2" width="6.6640625" style="113" customWidth="1"/>
    <col min="3" max="4" width="6.6640625" style="114" customWidth="1"/>
    <col min="5" max="5" width="0.83203125" style="115" customWidth="1"/>
    <col min="6" max="6" width="8.33203125" style="115" customWidth="1"/>
    <col min="7" max="8" width="6.6640625" style="115" customWidth="1"/>
    <col min="9" max="9" width="0.83203125" style="115" customWidth="1"/>
    <col min="10" max="12" width="6.6640625" style="115" customWidth="1"/>
    <col min="13" max="13" width="0.83203125" style="115" customWidth="1"/>
    <col min="14" max="16" width="6.6640625" style="115" customWidth="1"/>
    <col min="17" max="17" width="0.83203125" style="115" customWidth="1"/>
    <col min="18" max="20" width="6.6640625" style="115" customWidth="1"/>
    <col min="21" max="21" width="0.83203125" style="115" customWidth="1"/>
    <col min="22" max="24" width="6.6640625" style="115" customWidth="1"/>
    <col min="25" max="25" width="3" style="113" customWidth="1"/>
    <col min="26" max="26" width="9.1640625" style="113"/>
    <col min="27" max="27" width="9.1640625" style="113" hidden="1" customWidth="1"/>
    <col min="28" max="28" width="0" style="113" hidden="1" customWidth="1"/>
    <col min="29" max="16384" width="9.1640625" style="113"/>
  </cols>
  <sheetData>
    <row r="1" spans="1:27" ht="13.5" customHeight="1">
      <c r="A1" s="1058" t="s">
        <v>735</v>
      </c>
      <c r="B1" s="1058"/>
      <c r="C1" s="1058"/>
      <c r="D1" s="1058"/>
      <c r="E1" s="1058"/>
      <c r="F1" s="1058"/>
      <c r="G1" s="1058"/>
      <c r="H1" s="1058"/>
      <c r="I1" s="1058"/>
      <c r="J1" s="1058"/>
      <c r="K1" s="1058"/>
      <c r="L1" s="1058"/>
      <c r="M1" s="226"/>
      <c r="N1" s="226"/>
      <c r="O1" s="226"/>
      <c r="P1" s="226"/>
      <c r="Q1" s="221"/>
      <c r="R1" s="221"/>
      <c r="S1" s="221"/>
      <c r="T1" s="221"/>
      <c r="U1" s="221"/>
      <c r="V1" s="221"/>
      <c r="W1" s="221"/>
      <c r="X1" s="221"/>
    </row>
    <row r="2" spans="1:27" ht="13.5" customHeight="1">
      <c r="A2" s="1047" t="s">
        <v>536</v>
      </c>
      <c r="B2" s="1047"/>
      <c r="C2" s="328"/>
      <c r="D2" s="328"/>
      <c r="E2" s="329"/>
      <c r="F2" s="330"/>
      <c r="G2" s="330"/>
      <c r="H2" s="330"/>
      <c r="I2" s="330"/>
      <c r="J2" s="330"/>
      <c r="K2" s="330"/>
      <c r="L2" s="330"/>
      <c r="M2" s="130"/>
      <c r="P2" s="130"/>
      <c r="Q2" s="130"/>
      <c r="R2" s="130"/>
      <c r="S2" s="130"/>
      <c r="T2" s="130"/>
      <c r="U2" s="130"/>
      <c r="V2" s="1059" t="s">
        <v>178</v>
      </c>
      <c r="W2" s="1059"/>
      <c r="X2" s="1059"/>
      <c r="AA2" s="632">
        <f>IF(X3="Boys",0,IF(X3="Girls",25,50))</f>
        <v>50</v>
      </c>
    </row>
    <row r="3" spans="1:27" ht="12.75" customHeight="1">
      <c r="A3" s="316" t="s">
        <v>0</v>
      </c>
      <c r="B3" s="317"/>
      <c r="C3" s="328"/>
      <c r="D3" s="328"/>
      <c r="E3" s="329"/>
      <c r="F3" s="330"/>
      <c r="G3" s="330"/>
      <c r="H3" s="330"/>
      <c r="I3" s="330"/>
      <c r="J3" s="330"/>
      <c r="K3" s="330"/>
      <c r="L3" s="330"/>
      <c r="M3" s="130"/>
      <c r="P3" s="130"/>
      <c r="Q3" s="130"/>
      <c r="R3" s="130"/>
      <c r="S3" s="130"/>
      <c r="T3" s="130"/>
      <c r="U3" s="130"/>
      <c r="V3" s="1060" t="s">
        <v>157</v>
      </c>
      <c r="W3" s="1060"/>
      <c r="X3" s="217" t="s">
        <v>89</v>
      </c>
    </row>
    <row r="4" spans="1:27" s="116" customFormat="1" ht="11.25" customHeight="1">
      <c r="A4" s="88"/>
      <c r="D4" s="159"/>
      <c r="E4" s="160"/>
      <c r="F4" s="160"/>
      <c r="G4" s="160"/>
      <c r="H4" s="160"/>
      <c r="I4" s="160"/>
      <c r="J4" s="160"/>
      <c r="K4" s="160"/>
      <c r="L4" s="160"/>
      <c r="M4" s="160"/>
      <c r="N4" s="160"/>
      <c r="O4" s="160"/>
      <c r="P4" s="160"/>
      <c r="Q4" s="160"/>
      <c r="R4" s="160"/>
      <c r="S4" s="160"/>
      <c r="T4" s="160"/>
      <c r="U4" s="160"/>
      <c r="V4" s="160"/>
      <c r="W4" s="160"/>
      <c r="X4" s="160"/>
    </row>
    <row r="5" spans="1:27" s="116" customFormat="1" ht="71.25" customHeight="1">
      <c r="A5" s="1040" t="str">
        <f>IF(X3="All", "All pupils",X3)</f>
        <v>All pupils</v>
      </c>
      <c r="B5" s="1062" t="s">
        <v>62</v>
      </c>
      <c r="C5" s="1062"/>
      <c r="D5" s="1062"/>
      <c r="E5" s="161"/>
      <c r="F5" s="1061" t="s">
        <v>128</v>
      </c>
      <c r="G5" s="1061"/>
      <c r="H5" s="1061"/>
      <c r="I5" s="161"/>
      <c r="J5" s="1061" t="s">
        <v>229</v>
      </c>
      <c r="K5" s="1061"/>
      <c r="L5" s="1061"/>
      <c r="M5" s="161"/>
      <c r="N5" s="1061" t="s">
        <v>63</v>
      </c>
      <c r="O5" s="1061"/>
      <c r="P5" s="1061"/>
      <c r="Q5" s="161"/>
      <c r="R5" s="1061" t="s">
        <v>64</v>
      </c>
      <c r="S5" s="1061"/>
      <c r="T5" s="1061"/>
      <c r="U5" s="161"/>
      <c r="V5" s="1061" t="s">
        <v>65</v>
      </c>
      <c r="W5" s="1061"/>
      <c r="X5" s="1061"/>
    </row>
    <row r="6" spans="1:27" s="126" customFormat="1" ht="24">
      <c r="A6" s="1041"/>
      <c r="B6" s="390" t="s">
        <v>66</v>
      </c>
      <c r="C6" s="390" t="s">
        <v>239</v>
      </c>
      <c r="D6" s="390" t="s">
        <v>67</v>
      </c>
      <c r="E6" s="391"/>
      <c r="F6" s="390" t="s">
        <v>66</v>
      </c>
      <c r="G6" s="390" t="s">
        <v>239</v>
      </c>
      <c r="H6" s="390" t="s">
        <v>67</v>
      </c>
      <c r="I6" s="391"/>
      <c r="J6" s="390" t="s">
        <v>66</v>
      </c>
      <c r="K6" s="390" t="s">
        <v>239</v>
      </c>
      <c r="L6" s="390" t="s">
        <v>67</v>
      </c>
      <c r="M6" s="391"/>
      <c r="N6" s="390" t="s">
        <v>66</v>
      </c>
      <c r="O6" s="390" t="s">
        <v>239</v>
      </c>
      <c r="P6" s="390" t="s">
        <v>67</v>
      </c>
      <c r="Q6" s="391"/>
      <c r="R6" s="390" t="s">
        <v>66</v>
      </c>
      <c r="S6" s="390" t="s">
        <v>239</v>
      </c>
      <c r="T6" s="390" t="s">
        <v>67</v>
      </c>
      <c r="U6" s="391"/>
      <c r="V6" s="390" t="s">
        <v>66</v>
      </c>
      <c r="W6" s="390" t="s">
        <v>239</v>
      </c>
      <c r="X6" s="390" t="s">
        <v>67</v>
      </c>
    </row>
    <row r="7" spans="1:27" ht="11.25" customHeight="1">
      <c r="B7" s="117"/>
      <c r="C7" s="107"/>
      <c r="D7" s="107"/>
      <c r="E7" s="118"/>
      <c r="F7" s="118"/>
      <c r="G7" s="118"/>
      <c r="H7" s="107"/>
      <c r="I7" s="107"/>
      <c r="J7" s="107"/>
      <c r="K7" s="107"/>
      <c r="L7" s="107"/>
      <c r="M7" s="107"/>
      <c r="N7" s="107"/>
      <c r="O7" s="107"/>
      <c r="P7" s="107"/>
      <c r="Q7" s="107"/>
      <c r="R7" s="107"/>
      <c r="S7" s="107"/>
      <c r="T7" s="107"/>
      <c r="U7" s="107"/>
      <c r="V7" s="107"/>
      <c r="W7" s="107"/>
      <c r="X7" s="107"/>
    </row>
    <row r="8" spans="1:27" s="3" customFormat="1" ht="12" customHeight="1">
      <c r="A8" s="83" t="s">
        <v>675</v>
      </c>
      <c r="B8" s="216">
        <f>VLOOKUP($A8,Table6,'Table 6 Feeder Sheet'!C$1+'Table 6b'!$AA$2,FALSE)</f>
        <v>16.399999999999999</v>
      </c>
      <c r="C8" s="216">
        <f>VLOOKUP($A8,Table6,'Table 6 Feeder Sheet'!D$1+'Table 6b'!$AA$2,FALSE)</f>
        <v>50.4</v>
      </c>
      <c r="D8" s="216">
        <f>VLOOKUP($A8,Table6,'Table 6 Feeder Sheet'!E$1+'Table 6b'!$AA$2,FALSE)</f>
        <v>33.200000000000003</v>
      </c>
      <c r="F8" s="216">
        <f>VLOOKUP($A8,Table6,'Table 6 Feeder Sheet'!F$1+'Table 6b'!$AA$2,FALSE)</f>
        <v>7.4</v>
      </c>
      <c r="G8" s="216">
        <f>VLOOKUP($A8,Table6,'Table 6 Feeder Sheet'!G$1+'Table 6b'!$AA$2,FALSE)</f>
        <v>51.8</v>
      </c>
      <c r="H8" s="216">
        <f>VLOOKUP($A8,Table6,'Table 6 Feeder Sheet'!H$1+'Table 6b'!$AA$2,FALSE)</f>
        <v>90.5</v>
      </c>
      <c r="J8" s="216">
        <f>VLOOKUP($A8,Table6,'Table 6 Feeder Sheet'!I$1+'Table 6b'!$AA$2,FALSE)</f>
        <v>8.8000000000000007</v>
      </c>
      <c r="K8" s="216">
        <f>VLOOKUP($A8,Table6,'Table 6 Feeder Sheet'!J$1+'Table 6b'!$AA$2,FALSE)</f>
        <v>55.2</v>
      </c>
      <c r="L8" s="216">
        <f>VLOOKUP($A8,Table6,'Table 6 Feeder Sheet'!K$1+'Table 6b'!$AA$2,FALSE)</f>
        <v>91.6</v>
      </c>
      <c r="N8" s="216">
        <f>VLOOKUP($A8,Table6,'Table 6 Feeder Sheet'!L$1+'Table 6b'!$AA$2,FALSE)</f>
        <v>0.7</v>
      </c>
      <c r="O8" s="216">
        <f>VLOOKUP($A8,Table6,'Table 6 Feeder Sheet'!M$1+'Table 6b'!$AA$2,FALSE)</f>
        <v>13.1</v>
      </c>
      <c r="P8" s="216">
        <f>VLOOKUP($A8,Table6,'Table 6 Feeder Sheet'!N$1+'Table 6b'!$AA$2,FALSE)</f>
        <v>50.3</v>
      </c>
      <c r="R8" s="216">
        <f>VLOOKUP($A8,Table6,'Table 6 Feeder Sheet'!O$1+'Table 6b'!$AA$2,FALSE)</f>
        <v>57.7</v>
      </c>
      <c r="S8" s="216">
        <f>VLOOKUP($A8,Table6,'Table 6 Feeder Sheet'!P$1+'Table 6b'!$AA$2,FALSE)</f>
        <v>69.900000000000006</v>
      </c>
      <c r="T8" s="216">
        <f>VLOOKUP($A8,Table6,'Table 6 Feeder Sheet'!Q$1+'Table 6b'!$AA$2,FALSE)</f>
        <v>81.2</v>
      </c>
      <c r="V8" s="216">
        <f>VLOOKUP($A8,Table6,'Table 6 Feeder Sheet'!R$1+'Table 6b'!$AA$2,FALSE)</f>
        <v>35.299999999999997</v>
      </c>
      <c r="W8" s="216">
        <f>VLOOKUP($A8,Table6,'Table 6 Feeder Sheet'!S$1+'Table 6b'!$AA$2,FALSE)</f>
        <v>67.400000000000006</v>
      </c>
      <c r="X8" s="216">
        <f>VLOOKUP($A8,Table6,'Table 6 Feeder Sheet'!T$1+'Table 6b'!$AA$2,FALSE)</f>
        <v>81.599999999999994</v>
      </c>
      <c r="Y8" s="216"/>
    </row>
    <row r="9" spans="1:27" s="3" customFormat="1" ht="11.25" customHeight="1">
      <c r="A9" s="218"/>
    </row>
    <row r="10" spans="1:27" s="3" customFormat="1" ht="11.25" customHeight="1">
      <c r="A10" s="218" t="s">
        <v>676</v>
      </c>
      <c r="B10" s="216">
        <f>VLOOKUP($A10,Table6,'Table 6 Feeder Sheet'!C$1+'Table 6b'!$AA$2,FALSE)</f>
        <v>0</v>
      </c>
      <c r="C10" s="216">
        <f>VLOOKUP($A10,Table6,'Table 6 Feeder Sheet'!D$1+'Table 6b'!$AA$2,FALSE)</f>
        <v>9.5</v>
      </c>
      <c r="D10" s="216">
        <f>VLOOKUP($A10,Table6,'Table 6 Feeder Sheet'!E$1+'Table 6b'!$AA$2,FALSE)</f>
        <v>90.5</v>
      </c>
      <c r="F10" s="216">
        <f>VLOOKUP($A10,Table6,'Table 6 Feeder Sheet'!F$1+'Table 6b'!$AA$2,FALSE)</f>
        <v>60</v>
      </c>
      <c r="G10" s="216">
        <f>VLOOKUP($A10,Table6,'Table 6 Feeder Sheet'!G$1+'Table 6b'!$AA$2,FALSE)</f>
        <v>88.1</v>
      </c>
      <c r="H10" s="216">
        <f>VLOOKUP($A10,Table6,'Table 6 Feeder Sheet'!H$1+'Table 6b'!$AA$2,FALSE)</f>
        <v>97.5</v>
      </c>
      <c r="J10" s="216">
        <f>VLOOKUP($A10,Table6,'Table 6 Feeder Sheet'!I$1+'Table 6b'!$AA$2,FALSE)</f>
        <v>60</v>
      </c>
      <c r="K10" s="216">
        <f>VLOOKUP($A10,Table6,'Table 6 Feeder Sheet'!J$1+'Table 6b'!$AA$2,FALSE)</f>
        <v>89.1</v>
      </c>
      <c r="L10" s="216">
        <f>VLOOKUP($A10,Table6,'Table 6 Feeder Sheet'!K$1+'Table 6b'!$AA$2,FALSE)</f>
        <v>97.6</v>
      </c>
      <c r="N10" s="216" t="str">
        <f>VLOOKUP($A10,Table6,'Table 6 Feeder Sheet'!L$1+'Table 6b'!$AA$2,FALSE)</f>
        <v>x</v>
      </c>
      <c r="O10" s="216">
        <f>VLOOKUP($A10,Table6,'Table 6 Feeder Sheet'!M$1+'Table 6b'!$AA$2,FALSE)</f>
        <v>45.8</v>
      </c>
      <c r="P10" s="216">
        <f>VLOOKUP($A10,Table6,'Table 6 Feeder Sheet'!N$1+'Table 6b'!$AA$2,FALSE)</f>
        <v>72.2</v>
      </c>
      <c r="R10" s="216">
        <f>VLOOKUP($A10,Table6,'Table 6 Feeder Sheet'!O$1+'Table 6b'!$AA$2,FALSE)</f>
        <v>80</v>
      </c>
      <c r="S10" s="216">
        <f>VLOOKUP($A10,Table6,'Table 6 Feeder Sheet'!P$1+'Table 6b'!$AA$2,FALSE)</f>
        <v>89.5</v>
      </c>
      <c r="T10" s="216">
        <f>VLOOKUP($A10,Table6,'Table 6 Feeder Sheet'!Q$1+'Table 6b'!$AA$2,FALSE)</f>
        <v>92.6</v>
      </c>
      <c r="V10" s="216">
        <f>VLOOKUP($A10,Table6,'Table 6 Feeder Sheet'!R$1+'Table 6b'!$AA$2,FALSE)</f>
        <v>80</v>
      </c>
      <c r="W10" s="216">
        <f>VLOOKUP($A10,Table6,'Table 6 Feeder Sheet'!S$1+'Table 6b'!$AA$2,FALSE)</f>
        <v>88.8</v>
      </c>
      <c r="X10" s="216">
        <f>VLOOKUP($A10,Table6,'Table 6 Feeder Sheet'!T$1+'Table 6b'!$AA$2,FALSE)</f>
        <v>95.1</v>
      </c>
    </row>
    <row r="11" spans="1:27" s="3" customFormat="1" ht="11.25" customHeight="1">
      <c r="A11" s="218"/>
    </row>
    <row r="12" spans="1:27" s="3" customFormat="1" ht="11.25" customHeight="1">
      <c r="A12" s="218" t="s">
        <v>677</v>
      </c>
      <c r="B12" s="216">
        <f>VLOOKUP($A12,Table6,'Table 6 Feeder Sheet'!C$1+'Table 6b'!$AA$2,FALSE)</f>
        <v>20.399999999999999</v>
      </c>
      <c r="C12" s="216">
        <f>VLOOKUP($A12,Table6,'Table 6 Feeder Sheet'!D$1+'Table 6b'!$AA$2,FALSE)</f>
        <v>57.4</v>
      </c>
      <c r="D12" s="216">
        <f>VLOOKUP($A12,Table6,'Table 6 Feeder Sheet'!E$1+'Table 6b'!$AA$2,FALSE)</f>
        <v>22.2</v>
      </c>
      <c r="F12" s="216">
        <f>VLOOKUP($A12,Table6,'Table 6 Feeder Sheet'!F$1+'Table 6b'!$AA$2,FALSE)</f>
        <v>6.3</v>
      </c>
      <c r="G12" s="216">
        <f>VLOOKUP($A12,Table6,'Table 6 Feeder Sheet'!G$1+'Table 6b'!$AA$2,FALSE)</f>
        <v>51.1</v>
      </c>
      <c r="H12" s="216">
        <f>VLOOKUP($A12,Table6,'Table 6 Feeder Sheet'!H$1+'Table 6b'!$AA$2,FALSE)</f>
        <v>87.6</v>
      </c>
      <c r="J12" s="216">
        <f>VLOOKUP($A12,Table6,'Table 6 Feeder Sheet'!I$1+'Table 6b'!$AA$2,FALSE)</f>
        <v>7.5</v>
      </c>
      <c r="K12" s="216">
        <f>VLOOKUP($A12,Table6,'Table 6 Feeder Sheet'!J$1+'Table 6b'!$AA$2,FALSE)</f>
        <v>54.4</v>
      </c>
      <c r="L12" s="216">
        <f>VLOOKUP($A12,Table6,'Table 6 Feeder Sheet'!K$1+'Table 6b'!$AA$2,FALSE)</f>
        <v>89.4</v>
      </c>
      <c r="N12" s="216">
        <f>VLOOKUP($A12,Table6,'Table 6 Feeder Sheet'!L$1+'Table 6b'!$AA$2,FALSE)</f>
        <v>0.2</v>
      </c>
      <c r="O12" s="216">
        <f>VLOOKUP($A12,Table6,'Table 6 Feeder Sheet'!M$1+'Table 6b'!$AA$2,FALSE)</f>
        <v>9.6</v>
      </c>
      <c r="P12" s="216">
        <f>VLOOKUP($A12,Table6,'Table 6 Feeder Sheet'!N$1+'Table 6b'!$AA$2,FALSE)</f>
        <v>37.9</v>
      </c>
      <c r="R12" s="216">
        <f>VLOOKUP($A12,Table6,'Table 6 Feeder Sheet'!O$1+'Table 6b'!$AA$2,FALSE)</f>
        <v>54.6</v>
      </c>
      <c r="S12" s="216">
        <f>VLOOKUP($A12,Table6,'Table 6 Feeder Sheet'!P$1+'Table 6b'!$AA$2,FALSE)</f>
        <v>68.7</v>
      </c>
      <c r="T12" s="216">
        <f>VLOOKUP($A12,Table6,'Table 6 Feeder Sheet'!Q$1+'Table 6b'!$AA$2,FALSE)</f>
        <v>77.2</v>
      </c>
      <c r="V12" s="216">
        <f>VLOOKUP($A12,Table6,'Table 6 Feeder Sheet'!R$1+'Table 6b'!$AA$2,FALSE)</f>
        <v>32.6</v>
      </c>
      <c r="W12" s="216">
        <f>VLOOKUP($A12,Table6,'Table 6 Feeder Sheet'!S$1+'Table 6b'!$AA$2,FALSE)</f>
        <v>66.5</v>
      </c>
      <c r="X12" s="216">
        <f>VLOOKUP($A12,Table6,'Table 6 Feeder Sheet'!T$1+'Table 6b'!$AA$2,FALSE)</f>
        <v>78.099999999999994</v>
      </c>
    </row>
    <row r="13" spans="1:27" s="3" customFormat="1" ht="11.25" customHeight="1">
      <c r="A13" s="218"/>
    </row>
    <row r="14" spans="1:27" s="3" customFormat="1" ht="11.25" customHeight="1">
      <c r="A14" s="218" t="s">
        <v>674</v>
      </c>
      <c r="B14" s="216">
        <f>VLOOKUP($A14,Table6,'Table 6 Feeder Sheet'!C$1+'Table 6b'!$AA$2,FALSE)</f>
        <v>15.9</v>
      </c>
      <c r="C14" s="216">
        <f>VLOOKUP($A14,Table6,'Table 6 Feeder Sheet'!D$1+'Table 6b'!$AA$2,FALSE)</f>
        <v>49.1</v>
      </c>
      <c r="D14" s="216">
        <f>VLOOKUP($A14,Table6,'Table 6 Feeder Sheet'!E$1+'Table 6b'!$AA$2,FALSE)</f>
        <v>35.1</v>
      </c>
      <c r="F14" s="216">
        <f>VLOOKUP($A14,Table6,'Table 6 Feeder Sheet'!F$1+'Table 6b'!$AA$2,FALSE)</f>
        <v>7.4</v>
      </c>
      <c r="G14" s="216">
        <f>VLOOKUP($A14,Table6,'Table 6 Feeder Sheet'!G$1+'Table 6b'!$AA$2,FALSE)</f>
        <v>52</v>
      </c>
      <c r="H14" s="216">
        <f>VLOOKUP($A14,Table6,'Table 6 Feeder Sheet'!H$1+'Table 6b'!$AA$2,FALSE)</f>
        <v>91.1</v>
      </c>
      <c r="J14" s="216">
        <f>VLOOKUP($A14,Table6,'Table 6 Feeder Sheet'!I$1+'Table 6b'!$AA$2,FALSE)</f>
        <v>8.6999999999999993</v>
      </c>
      <c r="K14" s="216">
        <f>VLOOKUP($A14,Table6,'Table 6 Feeder Sheet'!J$1+'Table 6b'!$AA$2,FALSE)</f>
        <v>55.4</v>
      </c>
      <c r="L14" s="216">
        <f>VLOOKUP($A14,Table6,'Table 6 Feeder Sheet'!K$1+'Table 6b'!$AA$2,FALSE)</f>
        <v>92.2</v>
      </c>
      <c r="N14" s="216">
        <f>VLOOKUP($A14,Table6,'Table 6 Feeder Sheet'!L$1+'Table 6b'!$AA$2,FALSE)</f>
        <v>0.7</v>
      </c>
      <c r="O14" s="216">
        <f>VLOOKUP($A14,Table6,'Table 6 Feeder Sheet'!M$1+'Table 6b'!$AA$2,FALSE)</f>
        <v>13.2</v>
      </c>
      <c r="P14" s="216">
        <f>VLOOKUP($A14,Table6,'Table 6 Feeder Sheet'!N$1+'Table 6b'!$AA$2,FALSE)</f>
        <v>52.3</v>
      </c>
      <c r="R14" s="216">
        <f>VLOOKUP($A14,Table6,'Table 6 Feeder Sheet'!O$1+'Table 6b'!$AA$2,FALSE)</f>
        <v>57.5</v>
      </c>
      <c r="S14" s="216">
        <f>VLOOKUP($A14,Table6,'Table 6 Feeder Sheet'!P$1+'Table 6b'!$AA$2,FALSE)</f>
        <v>69.900000000000006</v>
      </c>
      <c r="T14" s="216">
        <f>VLOOKUP($A14,Table6,'Table 6 Feeder Sheet'!Q$1+'Table 6b'!$AA$2,FALSE)</f>
        <v>82.3</v>
      </c>
      <c r="V14" s="216">
        <f>VLOOKUP($A14,Table6,'Table 6 Feeder Sheet'!R$1+'Table 6b'!$AA$2,FALSE)</f>
        <v>35.200000000000003</v>
      </c>
      <c r="W14" s="216">
        <f>VLOOKUP($A14,Table6,'Table 6 Feeder Sheet'!S$1+'Table 6b'!$AA$2,FALSE)</f>
        <v>67.5</v>
      </c>
      <c r="X14" s="216">
        <f>VLOOKUP($A14,Table6,'Table 6 Feeder Sheet'!T$1+'Table 6b'!$AA$2,FALSE)</f>
        <v>82.9</v>
      </c>
    </row>
    <row r="15" spans="1:27" s="3" customFormat="1" ht="11.25" customHeight="1">
      <c r="A15" s="119"/>
      <c r="B15" s="120"/>
      <c r="C15" s="121"/>
      <c r="D15" s="121"/>
      <c r="E15" s="121"/>
      <c r="F15" s="121"/>
      <c r="G15" s="121"/>
      <c r="H15" s="121"/>
      <c r="I15" s="121"/>
      <c r="J15" s="121"/>
      <c r="K15" s="4"/>
      <c r="L15" s="4"/>
      <c r="M15" s="4"/>
      <c r="N15" s="4"/>
      <c r="O15" s="4"/>
      <c r="P15" s="4"/>
      <c r="Q15" s="4"/>
      <c r="R15" s="4"/>
      <c r="S15" s="4"/>
      <c r="T15" s="4"/>
      <c r="U15" s="4"/>
      <c r="V15" s="4"/>
      <c r="W15" s="4"/>
      <c r="X15" s="4"/>
    </row>
    <row r="16" spans="1:27" ht="11.25" customHeight="1">
      <c r="A16" s="331"/>
      <c r="B16" s="332"/>
      <c r="C16" s="333"/>
      <c r="D16" s="333"/>
      <c r="E16" s="333"/>
      <c r="F16" s="333"/>
      <c r="G16" s="333"/>
      <c r="H16" s="333"/>
      <c r="I16" s="333"/>
      <c r="J16" s="333"/>
      <c r="K16" s="333"/>
      <c r="L16" s="333"/>
      <c r="M16" s="333"/>
      <c r="N16" s="333"/>
      <c r="O16" s="333"/>
      <c r="P16" s="333"/>
      <c r="Q16" s="333"/>
      <c r="R16" s="333"/>
      <c r="S16" s="333"/>
      <c r="T16" s="333"/>
      <c r="U16" s="333"/>
      <c r="V16" s="333"/>
      <c r="W16" s="333"/>
      <c r="X16" s="466" t="s">
        <v>614</v>
      </c>
      <c r="Y16" s="151"/>
    </row>
    <row r="17" spans="1:25" ht="11.25" customHeight="1">
      <c r="A17" s="446"/>
      <c r="B17" s="332"/>
      <c r="C17" s="333"/>
      <c r="D17" s="333"/>
      <c r="E17" s="333"/>
      <c r="F17" s="333"/>
      <c r="G17" s="333"/>
      <c r="H17" s="333"/>
      <c r="I17" s="333"/>
      <c r="J17" s="333"/>
      <c r="K17" s="333"/>
      <c r="L17" s="333"/>
      <c r="M17" s="333"/>
      <c r="N17" s="333"/>
      <c r="O17" s="333"/>
      <c r="P17" s="333"/>
      <c r="Q17" s="333"/>
      <c r="R17" s="333"/>
      <c r="S17" s="333"/>
      <c r="T17" s="333"/>
      <c r="U17" s="333"/>
      <c r="V17" s="333"/>
      <c r="W17" s="333"/>
      <c r="X17" s="145"/>
      <c r="Y17" s="151"/>
    </row>
    <row r="18" spans="1:25" ht="15" customHeight="1">
      <c r="A18" s="1067" t="s">
        <v>304</v>
      </c>
      <c r="B18" s="1043"/>
      <c r="C18" s="1043"/>
      <c r="D18" s="1043"/>
      <c r="E18" s="1043"/>
      <c r="F18" s="1043"/>
      <c r="G18" s="1043"/>
      <c r="H18" s="1043"/>
      <c r="I18" s="1043"/>
      <c r="J18" s="1043"/>
      <c r="K18" s="779"/>
      <c r="L18" s="779"/>
      <c r="M18" s="779"/>
      <c r="N18" s="779"/>
      <c r="O18" s="779"/>
      <c r="P18" s="779"/>
      <c r="Q18" s="779"/>
      <c r="R18" s="779"/>
      <c r="S18" s="779"/>
      <c r="T18" s="779"/>
      <c r="U18" s="779"/>
      <c r="V18" s="779"/>
      <c r="W18" s="779"/>
      <c r="X18" s="779"/>
      <c r="Y18" s="151"/>
    </row>
    <row r="19" spans="1:25" ht="15" customHeight="1">
      <c r="A19" s="778" t="s">
        <v>679</v>
      </c>
      <c r="B19" s="778"/>
      <c r="C19" s="778"/>
      <c r="D19" s="778"/>
      <c r="E19" s="778"/>
      <c r="F19" s="778"/>
      <c r="G19" s="778"/>
      <c r="H19" s="777"/>
      <c r="I19" s="777"/>
      <c r="J19" s="777"/>
      <c r="K19" s="777"/>
      <c r="L19" s="777"/>
      <c r="M19" s="777"/>
      <c r="N19" s="777"/>
      <c r="O19" s="777"/>
      <c r="P19" s="777"/>
      <c r="Q19" s="777"/>
      <c r="R19" s="777"/>
      <c r="S19" s="777"/>
      <c r="T19" s="777"/>
      <c r="U19" s="777"/>
      <c r="V19" s="777"/>
      <c r="W19" s="777"/>
      <c r="X19" s="777"/>
      <c r="Y19" s="151"/>
    </row>
    <row r="20" spans="1:25" ht="15" customHeight="1">
      <c r="A20" s="939" t="s">
        <v>623</v>
      </c>
      <c r="B20" s="939"/>
      <c r="C20" s="939"/>
      <c r="D20" s="939"/>
      <c r="E20" s="939"/>
      <c r="F20" s="939"/>
      <c r="G20" s="939"/>
      <c r="H20" s="939"/>
      <c r="I20" s="939"/>
      <c r="J20" s="939"/>
      <c r="K20" s="939"/>
      <c r="L20" s="939"/>
      <c r="M20" s="939"/>
      <c r="N20" s="939"/>
      <c r="O20" s="939"/>
      <c r="P20" s="939"/>
      <c r="Q20" s="939"/>
      <c r="R20" s="939"/>
      <c r="S20" s="939"/>
      <c r="T20" s="939"/>
      <c r="U20" s="939"/>
      <c r="V20" s="939"/>
      <c r="W20" s="939"/>
      <c r="X20" s="939"/>
      <c r="Y20" s="151"/>
    </row>
    <row r="21" spans="1:25" ht="15" customHeight="1">
      <c r="A21" s="991" t="s">
        <v>680</v>
      </c>
      <c r="B21" s="1018"/>
      <c r="C21" s="1018"/>
      <c r="D21" s="1018"/>
      <c r="E21" s="1018"/>
      <c r="F21" s="1018"/>
      <c r="G21" s="1018"/>
      <c r="H21" s="1018"/>
      <c r="I21" s="1018"/>
      <c r="J21" s="1018"/>
      <c r="K21" s="1018"/>
      <c r="L21" s="1018"/>
      <c r="M21" s="1018"/>
      <c r="N21" s="1018"/>
      <c r="O21" s="1018"/>
      <c r="P21" s="1018"/>
      <c r="Q21" s="1018"/>
      <c r="R21" s="1018"/>
      <c r="S21" s="1018"/>
      <c r="T21" s="1018"/>
      <c r="U21" s="1018"/>
      <c r="V21" s="1018"/>
      <c r="W21" s="1018"/>
      <c r="X21" s="1018"/>
      <c r="Y21" s="151"/>
    </row>
    <row r="22" spans="1:25" ht="15" customHeight="1">
      <c r="A22" s="991" t="s">
        <v>681</v>
      </c>
      <c r="B22" s="1018"/>
      <c r="C22" s="1018"/>
      <c r="D22" s="1018"/>
      <c r="E22" s="1018"/>
      <c r="F22" s="1018"/>
      <c r="G22" s="1018"/>
      <c r="H22" s="1018"/>
      <c r="I22" s="1018"/>
      <c r="J22" s="1018"/>
      <c r="K22" s="1018"/>
      <c r="L22" s="1018"/>
      <c r="M22" s="1018"/>
      <c r="N22" s="1018"/>
      <c r="O22" s="1018"/>
      <c r="P22" s="1018"/>
      <c r="Q22" s="1018"/>
      <c r="R22" s="1018"/>
      <c r="S22" s="1018"/>
      <c r="T22" s="1018"/>
      <c r="U22" s="1018"/>
      <c r="V22" s="1018"/>
      <c r="W22" s="1018"/>
      <c r="X22" s="1018"/>
      <c r="Y22" s="151"/>
    </row>
    <row r="23" spans="1:25" ht="30" customHeight="1">
      <c r="A23" s="991" t="s">
        <v>682</v>
      </c>
      <c r="B23" s="1018"/>
      <c r="C23" s="1018"/>
      <c r="D23" s="1018"/>
      <c r="E23" s="1018"/>
      <c r="F23" s="1018"/>
      <c r="G23" s="1018"/>
      <c r="H23" s="1018"/>
      <c r="I23" s="1018"/>
      <c r="J23" s="1018"/>
      <c r="K23" s="1018"/>
      <c r="L23" s="1018"/>
      <c r="M23" s="1018"/>
      <c r="N23" s="1018"/>
      <c r="O23" s="1018"/>
      <c r="P23" s="1018"/>
      <c r="Q23" s="1018"/>
      <c r="R23" s="1018"/>
      <c r="S23" s="1018"/>
      <c r="T23" s="1018"/>
      <c r="U23" s="1018"/>
      <c r="V23" s="1018"/>
      <c r="W23" s="1018"/>
      <c r="X23" s="1018"/>
      <c r="Y23" s="129"/>
    </row>
    <row r="24" spans="1:25" s="122" customFormat="1" ht="30" customHeight="1">
      <c r="A24" s="991" t="s">
        <v>683</v>
      </c>
      <c r="B24" s="991"/>
      <c r="C24" s="991"/>
      <c r="D24" s="991"/>
      <c r="E24" s="991"/>
      <c r="F24" s="991"/>
      <c r="G24" s="991"/>
      <c r="H24" s="991"/>
      <c r="I24" s="991"/>
      <c r="J24" s="991"/>
      <c r="K24" s="991"/>
      <c r="L24" s="991"/>
      <c r="M24" s="991"/>
      <c r="N24" s="991"/>
      <c r="O24" s="991"/>
      <c r="P24" s="991"/>
      <c r="Q24" s="991"/>
      <c r="R24" s="991"/>
      <c r="S24" s="991"/>
      <c r="T24" s="991"/>
      <c r="U24" s="991"/>
      <c r="V24" s="991"/>
      <c r="W24" s="991"/>
      <c r="X24" s="991"/>
      <c r="Y24" s="151"/>
    </row>
    <row r="25" spans="1:25" ht="45" customHeight="1">
      <c r="A25" s="991" t="s">
        <v>684</v>
      </c>
      <c r="B25" s="991"/>
      <c r="C25" s="991"/>
      <c r="D25" s="991"/>
      <c r="E25" s="991"/>
      <c r="F25" s="991"/>
      <c r="G25" s="991"/>
      <c r="H25" s="991"/>
      <c r="I25" s="991"/>
      <c r="J25" s="991"/>
      <c r="K25" s="991"/>
      <c r="L25" s="991"/>
      <c r="M25" s="991"/>
      <c r="N25" s="991"/>
      <c r="O25" s="991"/>
      <c r="P25" s="991"/>
      <c r="Q25" s="991"/>
      <c r="R25" s="991"/>
      <c r="S25" s="991"/>
      <c r="T25" s="991"/>
      <c r="U25" s="991"/>
      <c r="V25" s="991"/>
      <c r="W25" s="991"/>
      <c r="X25" s="991"/>
    </row>
    <row r="26" spans="1:25">
      <c r="A26" s="778"/>
      <c r="B26" s="778"/>
      <c r="C26" s="778"/>
      <c r="D26" s="778"/>
      <c r="E26" s="778"/>
      <c r="F26" s="778"/>
      <c r="G26" s="778"/>
      <c r="H26" s="778"/>
      <c r="I26" s="778"/>
      <c r="J26" s="778"/>
      <c r="K26" s="778"/>
      <c r="L26" s="778"/>
      <c r="M26" s="778"/>
      <c r="N26" s="780"/>
      <c r="O26" s="780"/>
      <c r="P26" s="780"/>
      <c r="Q26" s="780"/>
      <c r="R26" s="780"/>
      <c r="S26" s="780"/>
      <c r="T26" s="780"/>
      <c r="U26" s="780"/>
      <c r="V26" s="780"/>
      <c r="W26" s="780"/>
      <c r="X26" s="780"/>
    </row>
    <row r="27" spans="1:25">
      <c r="A27" s="1066" t="s">
        <v>127</v>
      </c>
      <c r="B27" s="1066"/>
      <c r="C27" s="1066"/>
      <c r="D27" s="1066"/>
      <c r="E27" s="1066"/>
      <c r="F27" s="1066"/>
      <c r="G27" s="1066"/>
      <c r="H27" s="1066"/>
      <c r="I27" s="1066"/>
      <c r="J27" s="1066"/>
      <c r="K27" s="1066"/>
      <c r="L27" s="777"/>
      <c r="M27" s="777"/>
      <c r="N27" s="777"/>
      <c r="O27" s="777"/>
      <c r="P27" s="777"/>
      <c r="Q27" s="777"/>
      <c r="R27" s="777"/>
      <c r="S27" s="777"/>
      <c r="T27" s="777"/>
      <c r="U27" s="777"/>
      <c r="V27" s="777"/>
      <c r="W27" s="777"/>
      <c r="X27" s="777"/>
    </row>
    <row r="30" spans="1:25">
      <c r="F30" s="130" t="s">
        <v>88</v>
      </c>
    </row>
    <row r="32" spans="1:25">
      <c r="B32" s="151" t="s">
        <v>88</v>
      </c>
    </row>
  </sheetData>
  <sheetProtection sheet="1" objects="1" scenarios="1"/>
  <mergeCells count="19">
    <mergeCell ref="A27:K27"/>
    <mergeCell ref="A18:J18"/>
    <mergeCell ref="A24:X24"/>
    <mergeCell ref="A20:X20"/>
    <mergeCell ref="A25:X25"/>
    <mergeCell ref="A21:X21"/>
    <mergeCell ref="A22:X22"/>
    <mergeCell ref="A23:X23"/>
    <mergeCell ref="A1:L1"/>
    <mergeCell ref="V2:X2"/>
    <mergeCell ref="V3:W3"/>
    <mergeCell ref="N5:P5"/>
    <mergeCell ref="R5:T5"/>
    <mergeCell ref="V5:X5"/>
    <mergeCell ref="A2:B2"/>
    <mergeCell ref="B5:D5"/>
    <mergeCell ref="F5:H5"/>
    <mergeCell ref="J5:L5"/>
    <mergeCell ref="A5:A6"/>
  </mergeCells>
  <conditionalFormatting sqref="B8:D8 F8:H8 J8:L8 N8:P8 R8:T8 V8:Y8">
    <cfRule type="expression" dxfId="3" priority="14">
      <formula>(#REF!="Percentage")</formula>
    </cfRule>
  </conditionalFormatting>
  <conditionalFormatting sqref="B10:D10 F10:H10 J10:L10 N10:P10 R10:T10 V10:X10">
    <cfRule type="expression" dxfId="2" priority="3">
      <formula>(#REF!="Percentage")</formula>
    </cfRule>
  </conditionalFormatting>
  <conditionalFormatting sqref="B12:D12 F12:H12 J12:L12 N12:P12 R12:T12 V12:X12">
    <cfRule type="expression" dxfId="1" priority="2">
      <formula>(#REF!="Percentage")</formula>
    </cfRule>
  </conditionalFormatting>
  <conditionalFormatting sqref="B14:D14 F14:H14 J14:L14 N14:P14 R14:T14 V14:X14">
    <cfRule type="expression" dxfId="0" priority="1">
      <formula>(#REF!="Percentage")</formula>
    </cfRule>
  </conditionalFormatting>
  <dataValidations count="1">
    <dataValidation type="list" allowBlank="1" showInputMessage="1" showErrorMessage="1" sqref="X3" xr:uid="{00000000-0002-0000-1900-000000000000}">
      <formula1>Gender</formula1>
    </dataValidation>
  </dataValidations>
  <pageMargins left="0.31496062992125984" right="0.27559055118110237" top="0.51181102362204722" bottom="0.51181102362204722" header="0.51181102362204722" footer="0.51181102362204722"/>
  <pageSetup paperSize="9" scale="89"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CFFCC"/>
    <pageSetUpPr fitToPage="1"/>
  </sheetPr>
  <dimension ref="A1:M30"/>
  <sheetViews>
    <sheetView workbookViewId="0">
      <selection sqref="A1:L1"/>
    </sheetView>
  </sheetViews>
  <sheetFormatPr baseColWidth="10" defaultColWidth="8.83203125" defaultRowHeight="11"/>
  <cols>
    <col min="1" max="1" width="48.5" style="884" customWidth="1"/>
    <col min="2" max="2" width="7" style="867" customWidth="1"/>
    <col min="3" max="4" width="9.5" style="868" customWidth="1"/>
    <col min="5" max="10" width="9.5" style="870" customWidth="1"/>
    <col min="11" max="11" width="6.5" style="870" customWidth="1"/>
    <col min="12" max="12" width="6.33203125" style="867" customWidth="1"/>
    <col min="13" max="256" width="9.1640625" style="867"/>
    <col min="257" max="257" width="38.6640625" style="867" customWidth="1"/>
    <col min="258" max="258" width="10.5" style="867" customWidth="1"/>
    <col min="259" max="266" width="10.83203125" style="867" customWidth="1"/>
    <col min="267" max="267" width="9.83203125" style="867" customWidth="1"/>
    <col min="268" max="268" width="9" style="867" customWidth="1"/>
    <col min="269" max="512" width="9.1640625" style="867"/>
    <col min="513" max="513" width="38.6640625" style="867" customWidth="1"/>
    <col min="514" max="514" width="10.5" style="867" customWidth="1"/>
    <col min="515" max="522" width="10.83203125" style="867" customWidth="1"/>
    <col min="523" max="523" width="9.83203125" style="867" customWidth="1"/>
    <col min="524" max="524" width="9" style="867" customWidth="1"/>
    <col min="525" max="768" width="9.1640625" style="867"/>
    <col min="769" max="769" width="38.6640625" style="867" customWidth="1"/>
    <col min="770" max="770" width="10.5" style="867" customWidth="1"/>
    <col min="771" max="778" width="10.83203125" style="867" customWidth="1"/>
    <col min="779" max="779" width="9.83203125" style="867" customWidth="1"/>
    <col min="780" max="780" width="9" style="867" customWidth="1"/>
    <col min="781" max="1024" width="9.1640625" style="867"/>
    <col min="1025" max="1025" width="38.6640625" style="867" customWidth="1"/>
    <col min="1026" max="1026" width="10.5" style="867" customWidth="1"/>
    <col min="1027" max="1034" width="10.83203125" style="867" customWidth="1"/>
    <col min="1035" max="1035" width="9.83203125" style="867" customWidth="1"/>
    <col min="1036" max="1036" width="9" style="867" customWidth="1"/>
    <col min="1037" max="1280" width="9.1640625" style="867"/>
    <col min="1281" max="1281" width="38.6640625" style="867" customWidth="1"/>
    <col min="1282" max="1282" width="10.5" style="867" customWidth="1"/>
    <col min="1283" max="1290" width="10.83203125" style="867" customWidth="1"/>
    <col min="1291" max="1291" width="9.83203125" style="867" customWidth="1"/>
    <col min="1292" max="1292" width="9" style="867" customWidth="1"/>
    <col min="1293" max="1536" width="9.1640625" style="867"/>
    <col min="1537" max="1537" width="38.6640625" style="867" customWidth="1"/>
    <col min="1538" max="1538" width="10.5" style="867" customWidth="1"/>
    <col min="1539" max="1546" width="10.83203125" style="867" customWidth="1"/>
    <col min="1547" max="1547" width="9.83203125" style="867" customWidth="1"/>
    <col min="1548" max="1548" width="9" style="867" customWidth="1"/>
    <col min="1549" max="1792" width="9.1640625" style="867"/>
    <col min="1793" max="1793" width="38.6640625" style="867" customWidth="1"/>
    <col min="1794" max="1794" width="10.5" style="867" customWidth="1"/>
    <col min="1795" max="1802" width="10.83203125" style="867" customWidth="1"/>
    <col min="1803" max="1803" width="9.83203125" style="867" customWidth="1"/>
    <col min="1804" max="1804" width="9" style="867" customWidth="1"/>
    <col min="1805" max="2048" width="9.1640625" style="867"/>
    <col min="2049" max="2049" width="38.6640625" style="867" customWidth="1"/>
    <col min="2050" max="2050" width="10.5" style="867" customWidth="1"/>
    <col min="2051" max="2058" width="10.83203125" style="867" customWidth="1"/>
    <col min="2059" max="2059" width="9.83203125" style="867" customWidth="1"/>
    <col min="2060" max="2060" width="9" style="867" customWidth="1"/>
    <col min="2061" max="2304" width="9.1640625" style="867"/>
    <col min="2305" max="2305" width="38.6640625" style="867" customWidth="1"/>
    <col min="2306" max="2306" width="10.5" style="867" customWidth="1"/>
    <col min="2307" max="2314" width="10.83203125" style="867" customWidth="1"/>
    <col min="2315" max="2315" width="9.83203125" style="867" customWidth="1"/>
    <col min="2316" max="2316" width="9" style="867" customWidth="1"/>
    <col min="2317" max="2560" width="9.1640625" style="867"/>
    <col min="2561" max="2561" width="38.6640625" style="867" customWidth="1"/>
    <col min="2562" max="2562" width="10.5" style="867" customWidth="1"/>
    <col min="2563" max="2570" width="10.83203125" style="867" customWidth="1"/>
    <col min="2571" max="2571" width="9.83203125" style="867" customWidth="1"/>
    <col min="2572" max="2572" width="9" style="867" customWidth="1"/>
    <col min="2573" max="2816" width="9.1640625" style="867"/>
    <col min="2817" max="2817" width="38.6640625" style="867" customWidth="1"/>
    <col min="2818" max="2818" width="10.5" style="867" customWidth="1"/>
    <col min="2819" max="2826" width="10.83203125" style="867" customWidth="1"/>
    <col min="2827" max="2827" width="9.83203125" style="867" customWidth="1"/>
    <col min="2828" max="2828" width="9" style="867" customWidth="1"/>
    <col min="2829" max="3072" width="9.1640625" style="867"/>
    <col min="3073" max="3073" width="38.6640625" style="867" customWidth="1"/>
    <col min="3074" max="3074" width="10.5" style="867" customWidth="1"/>
    <col min="3075" max="3082" width="10.83203125" style="867" customWidth="1"/>
    <col min="3083" max="3083" width="9.83203125" style="867" customWidth="1"/>
    <col min="3084" max="3084" width="9" style="867" customWidth="1"/>
    <col min="3085" max="3328" width="9.1640625" style="867"/>
    <col min="3329" max="3329" width="38.6640625" style="867" customWidth="1"/>
    <col min="3330" max="3330" width="10.5" style="867" customWidth="1"/>
    <col min="3331" max="3338" width="10.83203125" style="867" customWidth="1"/>
    <col min="3339" max="3339" width="9.83203125" style="867" customWidth="1"/>
    <col min="3340" max="3340" width="9" style="867" customWidth="1"/>
    <col min="3341" max="3584" width="9.1640625" style="867"/>
    <col min="3585" max="3585" width="38.6640625" style="867" customWidth="1"/>
    <col min="3586" max="3586" width="10.5" style="867" customWidth="1"/>
    <col min="3587" max="3594" width="10.83203125" style="867" customWidth="1"/>
    <col min="3595" max="3595" width="9.83203125" style="867" customWidth="1"/>
    <col min="3596" max="3596" width="9" style="867" customWidth="1"/>
    <col min="3597" max="3840" width="9.1640625" style="867"/>
    <col min="3841" max="3841" width="38.6640625" style="867" customWidth="1"/>
    <col min="3842" max="3842" width="10.5" style="867" customWidth="1"/>
    <col min="3843" max="3850" width="10.83203125" style="867" customWidth="1"/>
    <col min="3851" max="3851" width="9.83203125" style="867" customWidth="1"/>
    <col min="3852" max="3852" width="9" style="867" customWidth="1"/>
    <col min="3853" max="4096" width="9.1640625" style="867"/>
    <col min="4097" max="4097" width="38.6640625" style="867" customWidth="1"/>
    <col min="4098" max="4098" width="10.5" style="867" customWidth="1"/>
    <col min="4099" max="4106" width="10.83203125" style="867" customWidth="1"/>
    <col min="4107" max="4107" width="9.83203125" style="867" customWidth="1"/>
    <col min="4108" max="4108" width="9" style="867" customWidth="1"/>
    <col min="4109" max="4352" width="9.1640625" style="867"/>
    <col min="4353" max="4353" width="38.6640625" style="867" customWidth="1"/>
    <col min="4354" max="4354" width="10.5" style="867" customWidth="1"/>
    <col min="4355" max="4362" width="10.83203125" style="867" customWidth="1"/>
    <col min="4363" max="4363" width="9.83203125" style="867" customWidth="1"/>
    <col min="4364" max="4364" width="9" style="867" customWidth="1"/>
    <col min="4365" max="4608" width="9.1640625" style="867"/>
    <col min="4609" max="4609" width="38.6640625" style="867" customWidth="1"/>
    <col min="4610" max="4610" width="10.5" style="867" customWidth="1"/>
    <col min="4611" max="4618" width="10.83203125" style="867" customWidth="1"/>
    <col min="4619" max="4619" width="9.83203125" style="867" customWidth="1"/>
    <col min="4620" max="4620" width="9" style="867" customWidth="1"/>
    <col min="4621" max="4864" width="9.1640625" style="867"/>
    <col min="4865" max="4865" width="38.6640625" style="867" customWidth="1"/>
    <col min="4866" max="4866" width="10.5" style="867" customWidth="1"/>
    <col min="4867" max="4874" width="10.83203125" style="867" customWidth="1"/>
    <col min="4875" max="4875" width="9.83203125" style="867" customWidth="1"/>
    <col min="4876" max="4876" width="9" style="867" customWidth="1"/>
    <col min="4877" max="5120" width="9.1640625" style="867"/>
    <col min="5121" max="5121" width="38.6640625" style="867" customWidth="1"/>
    <col min="5122" max="5122" width="10.5" style="867" customWidth="1"/>
    <col min="5123" max="5130" width="10.83203125" style="867" customWidth="1"/>
    <col min="5131" max="5131" width="9.83203125" style="867" customWidth="1"/>
    <col min="5132" max="5132" width="9" style="867" customWidth="1"/>
    <col min="5133" max="5376" width="9.1640625" style="867"/>
    <col min="5377" max="5377" width="38.6640625" style="867" customWidth="1"/>
    <col min="5378" max="5378" width="10.5" style="867" customWidth="1"/>
    <col min="5379" max="5386" width="10.83203125" style="867" customWidth="1"/>
    <col min="5387" max="5387" width="9.83203125" style="867" customWidth="1"/>
    <col min="5388" max="5388" width="9" style="867" customWidth="1"/>
    <col min="5389" max="5632" width="9.1640625" style="867"/>
    <col min="5633" max="5633" width="38.6640625" style="867" customWidth="1"/>
    <col min="5634" max="5634" width="10.5" style="867" customWidth="1"/>
    <col min="5635" max="5642" width="10.83203125" style="867" customWidth="1"/>
    <col min="5643" max="5643" width="9.83203125" style="867" customWidth="1"/>
    <col min="5644" max="5644" width="9" style="867" customWidth="1"/>
    <col min="5645" max="5888" width="9.1640625" style="867"/>
    <col min="5889" max="5889" width="38.6640625" style="867" customWidth="1"/>
    <col min="5890" max="5890" width="10.5" style="867" customWidth="1"/>
    <col min="5891" max="5898" width="10.83203125" style="867" customWidth="1"/>
    <col min="5899" max="5899" width="9.83203125" style="867" customWidth="1"/>
    <col min="5900" max="5900" width="9" style="867" customWidth="1"/>
    <col min="5901" max="6144" width="9.1640625" style="867"/>
    <col min="6145" max="6145" width="38.6640625" style="867" customWidth="1"/>
    <col min="6146" max="6146" width="10.5" style="867" customWidth="1"/>
    <col min="6147" max="6154" width="10.83203125" style="867" customWidth="1"/>
    <col min="6155" max="6155" width="9.83203125" style="867" customWidth="1"/>
    <col min="6156" max="6156" width="9" style="867" customWidth="1"/>
    <col min="6157" max="6400" width="9.1640625" style="867"/>
    <col min="6401" max="6401" width="38.6640625" style="867" customWidth="1"/>
    <col min="6402" max="6402" width="10.5" style="867" customWidth="1"/>
    <col min="6403" max="6410" width="10.83203125" style="867" customWidth="1"/>
    <col min="6411" max="6411" width="9.83203125" style="867" customWidth="1"/>
    <col min="6412" max="6412" width="9" style="867" customWidth="1"/>
    <col min="6413" max="6656" width="9.1640625" style="867"/>
    <col min="6657" max="6657" width="38.6640625" style="867" customWidth="1"/>
    <col min="6658" max="6658" width="10.5" style="867" customWidth="1"/>
    <col min="6659" max="6666" width="10.83203125" style="867" customWidth="1"/>
    <col min="6667" max="6667" width="9.83203125" style="867" customWidth="1"/>
    <col min="6668" max="6668" width="9" style="867" customWidth="1"/>
    <col min="6669" max="6912" width="9.1640625" style="867"/>
    <col min="6913" max="6913" width="38.6640625" style="867" customWidth="1"/>
    <col min="6914" max="6914" width="10.5" style="867" customWidth="1"/>
    <col min="6915" max="6922" width="10.83203125" style="867" customWidth="1"/>
    <col min="6923" max="6923" width="9.83203125" style="867" customWidth="1"/>
    <col min="6924" max="6924" width="9" style="867" customWidth="1"/>
    <col min="6925" max="7168" width="9.1640625" style="867"/>
    <col min="7169" max="7169" width="38.6640625" style="867" customWidth="1"/>
    <col min="7170" max="7170" width="10.5" style="867" customWidth="1"/>
    <col min="7171" max="7178" width="10.83203125" style="867" customWidth="1"/>
    <col min="7179" max="7179" width="9.83203125" style="867" customWidth="1"/>
    <col min="7180" max="7180" width="9" style="867" customWidth="1"/>
    <col min="7181" max="7424" width="9.1640625" style="867"/>
    <col min="7425" max="7425" width="38.6640625" style="867" customWidth="1"/>
    <col min="7426" max="7426" width="10.5" style="867" customWidth="1"/>
    <col min="7427" max="7434" width="10.83203125" style="867" customWidth="1"/>
    <col min="7435" max="7435" width="9.83203125" style="867" customWidth="1"/>
    <col min="7436" max="7436" width="9" style="867" customWidth="1"/>
    <col min="7437" max="7680" width="9.1640625" style="867"/>
    <col min="7681" max="7681" width="38.6640625" style="867" customWidth="1"/>
    <col min="7682" max="7682" width="10.5" style="867" customWidth="1"/>
    <col min="7683" max="7690" width="10.83203125" style="867" customWidth="1"/>
    <col min="7691" max="7691" width="9.83203125" style="867" customWidth="1"/>
    <col min="7692" max="7692" width="9" style="867" customWidth="1"/>
    <col min="7693" max="7936" width="9.1640625" style="867"/>
    <col min="7937" max="7937" width="38.6640625" style="867" customWidth="1"/>
    <col min="7938" max="7938" width="10.5" style="867" customWidth="1"/>
    <col min="7939" max="7946" width="10.83203125" style="867" customWidth="1"/>
    <col min="7947" max="7947" width="9.83203125" style="867" customWidth="1"/>
    <col min="7948" max="7948" width="9" style="867" customWidth="1"/>
    <col min="7949" max="8192" width="9.1640625" style="867"/>
    <col min="8193" max="8193" width="38.6640625" style="867" customWidth="1"/>
    <col min="8194" max="8194" width="10.5" style="867" customWidth="1"/>
    <col min="8195" max="8202" width="10.83203125" style="867" customWidth="1"/>
    <col min="8203" max="8203" width="9.83203125" style="867" customWidth="1"/>
    <col min="8204" max="8204" width="9" style="867" customWidth="1"/>
    <col min="8205" max="8448" width="9.1640625" style="867"/>
    <col min="8449" max="8449" width="38.6640625" style="867" customWidth="1"/>
    <col min="8450" max="8450" width="10.5" style="867" customWidth="1"/>
    <col min="8451" max="8458" width="10.83203125" style="867" customWidth="1"/>
    <col min="8459" max="8459" width="9.83203125" style="867" customWidth="1"/>
    <col min="8460" max="8460" width="9" style="867" customWidth="1"/>
    <col min="8461" max="8704" width="9.1640625" style="867"/>
    <col min="8705" max="8705" width="38.6640625" style="867" customWidth="1"/>
    <col min="8706" max="8706" width="10.5" style="867" customWidth="1"/>
    <col min="8707" max="8714" width="10.83203125" style="867" customWidth="1"/>
    <col min="8715" max="8715" width="9.83203125" style="867" customWidth="1"/>
    <col min="8716" max="8716" width="9" style="867" customWidth="1"/>
    <col min="8717" max="8960" width="9.1640625" style="867"/>
    <col min="8961" max="8961" width="38.6640625" style="867" customWidth="1"/>
    <col min="8962" max="8962" width="10.5" style="867" customWidth="1"/>
    <col min="8963" max="8970" width="10.83203125" style="867" customWidth="1"/>
    <col min="8971" max="8971" width="9.83203125" style="867" customWidth="1"/>
    <col min="8972" max="8972" width="9" style="867" customWidth="1"/>
    <col min="8973" max="9216" width="9.1640625" style="867"/>
    <col min="9217" max="9217" width="38.6640625" style="867" customWidth="1"/>
    <col min="9218" max="9218" width="10.5" style="867" customWidth="1"/>
    <col min="9219" max="9226" width="10.83203125" style="867" customWidth="1"/>
    <col min="9227" max="9227" width="9.83203125" style="867" customWidth="1"/>
    <col min="9228" max="9228" width="9" style="867" customWidth="1"/>
    <col min="9229" max="9472" width="9.1640625" style="867"/>
    <col min="9473" max="9473" width="38.6640625" style="867" customWidth="1"/>
    <col min="9474" max="9474" width="10.5" style="867" customWidth="1"/>
    <col min="9475" max="9482" width="10.83203125" style="867" customWidth="1"/>
    <col min="9483" max="9483" width="9.83203125" style="867" customWidth="1"/>
    <col min="9484" max="9484" width="9" style="867" customWidth="1"/>
    <col min="9485" max="9728" width="9.1640625" style="867"/>
    <col min="9729" max="9729" width="38.6640625" style="867" customWidth="1"/>
    <col min="9730" max="9730" width="10.5" style="867" customWidth="1"/>
    <col min="9731" max="9738" width="10.83203125" style="867" customWidth="1"/>
    <col min="9739" max="9739" width="9.83203125" style="867" customWidth="1"/>
    <col min="9740" max="9740" width="9" style="867" customWidth="1"/>
    <col min="9741" max="9984" width="9.1640625" style="867"/>
    <col min="9985" max="9985" width="38.6640625" style="867" customWidth="1"/>
    <col min="9986" max="9986" width="10.5" style="867" customWidth="1"/>
    <col min="9987" max="9994" width="10.83203125" style="867" customWidth="1"/>
    <col min="9995" max="9995" width="9.83203125" style="867" customWidth="1"/>
    <col min="9996" max="9996" width="9" style="867" customWidth="1"/>
    <col min="9997" max="10240" width="9.1640625" style="867"/>
    <col min="10241" max="10241" width="38.6640625" style="867" customWidth="1"/>
    <col min="10242" max="10242" width="10.5" style="867" customWidth="1"/>
    <col min="10243" max="10250" width="10.83203125" style="867" customWidth="1"/>
    <col min="10251" max="10251" width="9.83203125" style="867" customWidth="1"/>
    <col min="10252" max="10252" width="9" style="867" customWidth="1"/>
    <col min="10253" max="10496" width="9.1640625" style="867"/>
    <col min="10497" max="10497" width="38.6640625" style="867" customWidth="1"/>
    <col min="10498" max="10498" width="10.5" style="867" customWidth="1"/>
    <col min="10499" max="10506" width="10.83203125" style="867" customWidth="1"/>
    <col min="10507" max="10507" width="9.83203125" style="867" customWidth="1"/>
    <col min="10508" max="10508" width="9" style="867" customWidth="1"/>
    <col min="10509" max="10752" width="9.1640625" style="867"/>
    <col min="10753" max="10753" width="38.6640625" style="867" customWidth="1"/>
    <col min="10754" max="10754" width="10.5" style="867" customWidth="1"/>
    <col min="10755" max="10762" width="10.83203125" style="867" customWidth="1"/>
    <col min="10763" max="10763" width="9.83203125" style="867" customWidth="1"/>
    <col min="10764" max="10764" width="9" style="867" customWidth="1"/>
    <col min="10765" max="11008" width="9.1640625" style="867"/>
    <col min="11009" max="11009" width="38.6640625" style="867" customWidth="1"/>
    <col min="11010" max="11010" width="10.5" style="867" customWidth="1"/>
    <col min="11011" max="11018" width="10.83203125" style="867" customWidth="1"/>
    <col min="11019" max="11019" width="9.83203125" style="867" customWidth="1"/>
    <col min="11020" max="11020" width="9" style="867" customWidth="1"/>
    <col min="11021" max="11264" width="9.1640625" style="867"/>
    <col min="11265" max="11265" width="38.6640625" style="867" customWidth="1"/>
    <col min="11266" max="11266" width="10.5" style="867" customWidth="1"/>
    <col min="11267" max="11274" width="10.83203125" style="867" customWidth="1"/>
    <col min="11275" max="11275" width="9.83203125" style="867" customWidth="1"/>
    <col min="11276" max="11276" width="9" style="867" customWidth="1"/>
    <col min="11277" max="11520" width="9.1640625" style="867"/>
    <col min="11521" max="11521" width="38.6640625" style="867" customWidth="1"/>
    <col min="11522" max="11522" width="10.5" style="867" customWidth="1"/>
    <col min="11523" max="11530" width="10.83203125" style="867" customWidth="1"/>
    <col min="11531" max="11531" width="9.83203125" style="867" customWidth="1"/>
    <col min="11532" max="11532" width="9" style="867" customWidth="1"/>
    <col min="11533" max="11776" width="9.1640625" style="867"/>
    <col min="11777" max="11777" width="38.6640625" style="867" customWidth="1"/>
    <col min="11778" max="11778" width="10.5" style="867" customWidth="1"/>
    <col min="11779" max="11786" width="10.83203125" style="867" customWidth="1"/>
    <col min="11787" max="11787" width="9.83203125" style="867" customWidth="1"/>
    <col min="11788" max="11788" width="9" style="867" customWidth="1"/>
    <col min="11789" max="12032" width="9.1640625" style="867"/>
    <col min="12033" max="12033" width="38.6640625" style="867" customWidth="1"/>
    <col min="12034" max="12034" width="10.5" style="867" customWidth="1"/>
    <col min="12035" max="12042" width="10.83203125" style="867" customWidth="1"/>
    <col min="12043" max="12043" width="9.83203125" style="867" customWidth="1"/>
    <col min="12044" max="12044" width="9" style="867" customWidth="1"/>
    <col min="12045" max="12288" width="9.1640625" style="867"/>
    <col min="12289" max="12289" width="38.6640625" style="867" customWidth="1"/>
    <col min="12290" max="12290" width="10.5" style="867" customWidth="1"/>
    <col min="12291" max="12298" width="10.83203125" style="867" customWidth="1"/>
    <col min="12299" max="12299" width="9.83203125" style="867" customWidth="1"/>
    <col min="12300" max="12300" width="9" style="867" customWidth="1"/>
    <col min="12301" max="12544" width="9.1640625" style="867"/>
    <col min="12545" max="12545" width="38.6640625" style="867" customWidth="1"/>
    <col min="12546" max="12546" width="10.5" style="867" customWidth="1"/>
    <col min="12547" max="12554" width="10.83203125" style="867" customWidth="1"/>
    <col min="12555" max="12555" width="9.83203125" style="867" customWidth="1"/>
    <col min="12556" max="12556" width="9" style="867" customWidth="1"/>
    <col min="12557" max="12800" width="9.1640625" style="867"/>
    <col min="12801" max="12801" width="38.6640625" style="867" customWidth="1"/>
    <col min="12802" max="12802" width="10.5" style="867" customWidth="1"/>
    <col min="12803" max="12810" width="10.83203125" style="867" customWidth="1"/>
    <col min="12811" max="12811" width="9.83203125" style="867" customWidth="1"/>
    <col min="12812" max="12812" width="9" style="867" customWidth="1"/>
    <col min="12813" max="13056" width="9.1640625" style="867"/>
    <col min="13057" max="13057" width="38.6640625" style="867" customWidth="1"/>
    <col min="13058" max="13058" width="10.5" style="867" customWidth="1"/>
    <col min="13059" max="13066" width="10.83203125" style="867" customWidth="1"/>
    <col min="13067" max="13067" width="9.83203125" style="867" customWidth="1"/>
    <col min="13068" max="13068" width="9" style="867" customWidth="1"/>
    <col min="13069" max="13312" width="9.1640625" style="867"/>
    <col min="13313" max="13313" width="38.6640625" style="867" customWidth="1"/>
    <col min="13314" max="13314" width="10.5" style="867" customWidth="1"/>
    <col min="13315" max="13322" width="10.83203125" style="867" customWidth="1"/>
    <col min="13323" max="13323" width="9.83203125" style="867" customWidth="1"/>
    <col min="13324" max="13324" width="9" style="867" customWidth="1"/>
    <col min="13325" max="13568" width="9.1640625" style="867"/>
    <col min="13569" max="13569" width="38.6640625" style="867" customWidth="1"/>
    <col min="13570" max="13570" width="10.5" style="867" customWidth="1"/>
    <col min="13571" max="13578" width="10.83203125" style="867" customWidth="1"/>
    <col min="13579" max="13579" width="9.83203125" style="867" customWidth="1"/>
    <col min="13580" max="13580" width="9" style="867" customWidth="1"/>
    <col min="13581" max="13824" width="9.1640625" style="867"/>
    <col min="13825" max="13825" width="38.6640625" style="867" customWidth="1"/>
    <col min="13826" max="13826" width="10.5" style="867" customWidth="1"/>
    <col min="13827" max="13834" width="10.83203125" style="867" customWidth="1"/>
    <col min="13835" max="13835" width="9.83203125" style="867" customWidth="1"/>
    <col min="13836" max="13836" width="9" style="867" customWidth="1"/>
    <col min="13837" max="14080" width="9.1640625" style="867"/>
    <col min="14081" max="14081" width="38.6640625" style="867" customWidth="1"/>
    <col min="14082" max="14082" width="10.5" style="867" customWidth="1"/>
    <col min="14083" max="14090" width="10.83203125" style="867" customWidth="1"/>
    <col min="14091" max="14091" width="9.83203125" style="867" customWidth="1"/>
    <col min="14092" max="14092" width="9" style="867" customWidth="1"/>
    <col min="14093" max="14336" width="9.1640625" style="867"/>
    <col min="14337" max="14337" width="38.6640625" style="867" customWidth="1"/>
    <col min="14338" max="14338" width="10.5" style="867" customWidth="1"/>
    <col min="14339" max="14346" width="10.83203125" style="867" customWidth="1"/>
    <col min="14347" max="14347" width="9.83203125" style="867" customWidth="1"/>
    <col min="14348" max="14348" width="9" style="867" customWidth="1"/>
    <col min="14349" max="14592" width="9.1640625" style="867"/>
    <col min="14593" max="14593" width="38.6640625" style="867" customWidth="1"/>
    <col min="14594" max="14594" width="10.5" style="867" customWidth="1"/>
    <col min="14595" max="14602" width="10.83203125" style="867" customWidth="1"/>
    <col min="14603" max="14603" width="9.83203125" style="867" customWidth="1"/>
    <col min="14604" max="14604" width="9" style="867" customWidth="1"/>
    <col min="14605" max="14848" width="9.1640625" style="867"/>
    <col min="14849" max="14849" width="38.6640625" style="867" customWidth="1"/>
    <col min="14850" max="14850" width="10.5" style="867" customWidth="1"/>
    <col min="14851" max="14858" width="10.83203125" style="867" customWidth="1"/>
    <col min="14859" max="14859" width="9.83203125" style="867" customWidth="1"/>
    <col min="14860" max="14860" width="9" style="867" customWidth="1"/>
    <col min="14861" max="15104" width="9.1640625" style="867"/>
    <col min="15105" max="15105" width="38.6640625" style="867" customWidth="1"/>
    <col min="15106" max="15106" width="10.5" style="867" customWidth="1"/>
    <col min="15107" max="15114" width="10.83203125" style="867" customWidth="1"/>
    <col min="15115" max="15115" width="9.83203125" style="867" customWidth="1"/>
    <col min="15116" max="15116" width="9" style="867" customWidth="1"/>
    <col min="15117" max="15360" width="9.1640625" style="867"/>
    <col min="15361" max="15361" width="38.6640625" style="867" customWidth="1"/>
    <col min="15362" max="15362" width="10.5" style="867" customWidth="1"/>
    <col min="15363" max="15370" width="10.83203125" style="867" customWidth="1"/>
    <col min="15371" max="15371" width="9.83203125" style="867" customWidth="1"/>
    <col min="15372" max="15372" width="9" style="867" customWidth="1"/>
    <col min="15373" max="15616" width="9.1640625" style="867"/>
    <col min="15617" max="15617" width="38.6640625" style="867" customWidth="1"/>
    <col min="15618" max="15618" width="10.5" style="867" customWidth="1"/>
    <col min="15619" max="15626" width="10.83203125" style="867" customWidth="1"/>
    <col min="15627" max="15627" width="9.83203125" style="867" customWidth="1"/>
    <col min="15628" max="15628" width="9" style="867" customWidth="1"/>
    <col min="15629" max="15872" width="9.1640625" style="867"/>
    <col min="15873" max="15873" width="38.6640625" style="867" customWidth="1"/>
    <col min="15874" max="15874" width="10.5" style="867" customWidth="1"/>
    <col min="15875" max="15882" width="10.83203125" style="867" customWidth="1"/>
    <col min="15883" max="15883" width="9.83203125" style="867" customWidth="1"/>
    <col min="15884" max="15884" width="9" style="867" customWidth="1"/>
    <col min="15885" max="16128" width="9.1640625" style="867"/>
    <col min="16129" max="16129" width="38.6640625" style="867" customWidth="1"/>
    <col min="16130" max="16130" width="10.5" style="867" customWidth="1"/>
    <col min="16131" max="16138" width="10.83203125" style="867" customWidth="1"/>
    <col min="16139" max="16139" width="9.83203125" style="867" customWidth="1"/>
    <col min="16140" max="16140" width="9" style="867" customWidth="1"/>
    <col min="16141" max="16384" width="9.1640625" style="867"/>
  </cols>
  <sheetData>
    <row r="1" spans="1:12" ht="13">
      <c r="A1" s="1068" t="s">
        <v>756</v>
      </c>
      <c r="B1" s="1068"/>
      <c r="C1" s="1068"/>
      <c r="D1" s="1068"/>
      <c r="E1" s="1068"/>
      <c r="F1" s="1068"/>
      <c r="G1" s="1068"/>
      <c r="H1" s="1068"/>
      <c r="I1" s="1068"/>
      <c r="J1" s="1068"/>
      <c r="K1" s="1068"/>
      <c r="L1" s="1068"/>
    </row>
    <row r="2" spans="1:12" ht="12">
      <c r="A2" s="1069" t="s">
        <v>608</v>
      </c>
      <c r="B2" s="1069"/>
      <c r="E2" s="869"/>
    </row>
    <row r="3" spans="1:12" ht="12">
      <c r="A3" s="871" t="s">
        <v>0</v>
      </c>
      <c r="B3" s="872"/>
      <c r="E3" s="869"/>
    </row>
    <row r="4" spans="1:12" ht="13">
      <c r="A4" s="719"/>
      <c r="B4" s="873"/>
      <c r="C4" s="874"/>
      <c r="D4" s="874"/>
      <c r="E4" s="875"/>
      <c r="F4" s="875"/>
      <c r="G4" s="875"/>
      <c r="H4" s="875"/>
      <c r="I4" s="875"/>
      <c r="J4" s="875"/>
      <c r="K4" s="875"/>
      <c r="L4" s="876"/>
    </row>
    <row r="5" spans="1:12" ht="12">
      <c r="A5" s="877"/>
      <c r="B5" s="878" t="s">
        <v>563</v>
      </c>
      <c r="C5" s="879"/>
      <c r="D5" s="879"/>
      <c r="E5" s="879"/>
      <c r="F5" s="879"/>
      <c r="G5" s="879"/>
      <c r="H5" s="879"/>
      <c r="I5" s="879"/>
      <c r="J5" s="879"/>
      <c r="K5" s="879"/>
      <c r="L5" s="880"/>
    </row>
    <row r="6" spans="1:12" ht="37.5" customHeight="1">
      <c r="A6" s="881"/>
      <c r="B6" s="882" t="s">
        <v>564</v>
      </c>
      <c r="C6" s="883" t="s">
        <v>565</v>
      </c>
      <c r="D6" s="883" t="s">
        <v>566</v>
      </c>
      <c r="E6" s="883" t="s">
        <v>567</v>
      </c>
      <c r="F6" s="883" t="s">
        <v>568</v>
      </c>
      <c r="G6" s="883" t="s">
        <v>569</v>
      </c>
      <c r="H6" s="883" t="s">
        <v>570</v>
      </c>
      <c r="I6" s="883" t="s">
        <v>571</v>
      </c>
      <c r="J6" s="883" t="s">
        <v>572</v>
      </c>
      <c r="K6" s="883" t="s">
        <v>573</v>
      </c>
      <c r="L6" s="883" t="s">
        <v>25</v>
      </c>
    </row>
    <row r="7" spans="1:12">
      <c r="B7" s="885"/>
      <c r="C7" s="886"/>
      <c r="D7" s="886"/>
      <c r="E7" s="887"/>
      <c r="F7" s="887"/>
      <c r="G7" s="887"/>
      <c r="H7" s="886"/>
      <c r="I7" s="886"/>
      <c r="J7" s="886"/>
      <c r="K7" s="886"/>
    </row>
    <row r="8" spans="1:12" ht="13">
      <c r="A8" s="888" t="s">
        <v>561</v>
      </c>
      <c r="B8" s="889">
        <v>594</v>
      </c>
      <c r="C8" s="889">
        <v>767</v>
      </c>
      <c r="D8" s="889">
        <v>716</v>
      </c>
      <c r="E8" s="889">
        <v>435</v>
      </c>
      <c r="F8" s="889">
        <v>232</v>
      </c>
      <c r="G8" s="889">
        <v>87</v>
      </c>
      <c r="H8" s="889">
        <v>45</v>
      </c>
      <c r="I8" s="889">
        <v>39</v>
      </c>
      <c r="J8" s="889">
        <v>47</v>
      </c>
      <c r="K8" s="889">
        <v>26</v>
      </c>
      <c r="L8" s="889">
        <v>2988</v>
      </c>
    </row>
    <row r="9" spans="1:12">
      <c r="A9" s="888"/>
      <c r="B9" s="890"/>
      <c r="C9" s="890"/>
      <c r="D9" s="890"/>
      <c r="E9" s="890"/>
      <c r="F9" s="890"/>
      <c r="G9" s="890"/>
      <c r="H9" s="890"/>
      <c r="I9" s="890"/>
      <c r="J9" s="890"/>
      <c r="K9" s="890"/>
      <c r="L9" s="890"/>
    </row>
    <row r="10" spans="1:12" ht="13">
      <c r="A10" s="891" t="s">
        <v>574</v>
      </c>
      <c r="B10" s="889">
        <v>206</v>
      </c>
      <c r="C10" s="889">
        <v>327</v>
      </c>
      <c r="D10" s="889">
        <v>313</v>
      </c>
      <c r="E10" s="889">
        <v>170</v>
      </c>
      <c r="F10" s="889">
        <v>94</v>
      </c>
      <c r="G10" s="889">
        <v>24</v>
      </c>
      <c r="H10" s="889">
        <v>9</v>
      </c>
      <c r="I10" s="889">
        <v>6</v>
      </c>
      <c r="J10" s="889">
        <v>3</v>
      </c>
      <c r="K10" s="889">
        <v>7</v>
      </c>
      <c r="L10" s="889">
        <v>1159</v>
      </c>
    </row>
    <row r="11" spans="1:12">
      <c r="A11" s="891"/>
      <c r="B11" s="890"/>
      <c r="C11" s="890"/>
      <c r="D11" s="890"/>
      <c r="E11" s="890"/>
      <c r="F11" s="890"/>
      <c r="G11" s="890"/>
      <c r="H11" s="890"/>
      <c r="I11" s="890"/>
      <c r="J11" s="890"/>
      <c r="K11" s="890"/>
      <c r="L11" s="890"/>
    </row>
    <row r="12" spans="1:12" ht="13">
      <c r="A12" s="891" t="s">
        <v>562</v>
      </c>
      <c r="B12" s="889">
        <v>383</v>
      </c>
      <c r="C12" s="889">
        <v>440</v>
      </c>
      <c r="D12" s="889">
        <v>402</v>
      </c>
      <c r="E12" s="889">
        <v>265</v>
      </c>
      <c r="F12" s="889">
        <v>137</v>
      </c>
      <c r="G12" s="889">
        <v>63</v>
      </c>
      <c r="H12" s="889">
        <v>35</v>
      </c>
      <c r="I12" s="889">
        <v>33</v>
      </c>
      <c r="J12" s="889">
        <v>44</v>
      </c>
      <c r="K12" s="889">
        <v>19</v>
      </c>
      <c r="L12" s="889">
        <v>1821</v>
      </c>
    </row>
    <row r="13" spans="1:12" ht="13">
      <c r="A13" s="892" t="s">
        <v>575</v>
      </c>
      <c r="B13" s="893">
        <v>225</v>
      </c>
      <c r="C13" s="893">
        <v>169</v>
      </c>
      <c r="D13" s="893">
        <v>71</v>
      </c>
      <c r="E13" s="893">
        <v>23</v>
      </c>
      <c r="F13" s="893">
        <v>6</v>
      </c>
      <c r="G13" s="893">
        <v>4</v>
      </c>
      <c r="H13" s="893">
        <v>2</v>
      </c>
      <c r="I13" s="893">
        <v>2</v>
      </c>
      <c r="J13" s="893">
        <v>0</v>
      </c>
      <c r="K13" s="893">
        <v>0</v>
      </c>
      <c r="L13" s="893">
        <v>502</v>
      </c>
    </row>
    <row r="14" spans="1:12" ht="13">
      <c r="A14" s="892" t="s">
        <v>576</v>
      </c>
      <c r="B14" s="893">
        <v>123</v>
      </c>
      <c r="C14" s="893">
        <v>262</v>
      </c>
      <c r="D14" s="893">
        <v>330</v>
      </c>
      <c r="E14" s="893">
        <v>241</v>
      </c>
      <c r="F14" s="893">
        <v>128</v>
      </c>
      <c r="G14" s="893">
        <v>59</v>
      </c>
      <c r="H14" s="893">
        <v>32</v>
      </c>
      <c r="I14" s="893">
        <v>31</v>
      </c>
      <c r="J14" s="893">
        <v>44</v>
      </c>
      <c r="K14" s="893">
        <v>19</v>
      </c>
      <c r="L14" s="893">
        <v>1269</v>
      </c>
    </row>
    <row r="15" spans="1:12" ht="13">
      <c r="A15" s="892" t="s">
        <v>577</v>
      </c>
      <c r="B15" s="893">
        <v>4</v>
      </c>
      <c r="C15" s="893">
        <v>8</v>
      </c>
      <c r="D15" s="893">
        <v>1</v>
      </c>
      <c r="E15" s="893">
        <v>1</v>
      </c>
      <c r="F15" s="893">
        <v>3</v>
      </c>
      <c r="G15" s="893">
        <v>0</v>
      </c>
      <c r="H15" s="893">
        <v>1</v>
      </c>
      <c r="I15" s="893">
        <v>0</v>
      </c>
      <c r="J15" s="893">
        <v>0</v>
      </c>
      <c r="K15" s="893">
        <v>0</v>
      </c>
      <c r="L15" s="893">
        <v>18</v>
      </c>
    </row>
    <row r="16" spans="1:12" ht="13">
      <c r="A16" s="892" t="s">
        <v>701</v>
      </c>
      <c r="B16" s="893">
        <v>14</v>
      </c>
      <c r="C16" s="893">
        <v>1</v>
      </c>
      <c r="D16" s="893">
        <v>0</v>
      </c>
      <c r="E16" s="893">
        <v>0</v>
      </c>
      <c r="F16" s="893">
        <v>0</v>
      </c>
      <c r="G16" s="893">
        <v>0</v>
      </c>
      <c r="H16" s="893">
        <v>0</v>
      </c>
      <c r="I16" s="893">
        <v>0</v>
      </c>
      <c r="J16" s="893">
        <v>0</v>
      </c>
      <c r="K16" s="893">
        <v>0</v>
      </c>
      <c r="L16" s="893">
        <v>15</v>
      </c>
    </row>
    <row r="17" spans="1:13" ht="13">
      <c r="A17" s="892" t="s">
        <v>702</v>
      </c>
      <c r="B17" s="893">
        <v>17</v>
      </c>
      <c r="C17" s="893">
        <v>0</v>
      </c>
      <c r="D17" s="893">
        <v>0</v>
      </c>
      <c r="E17" s="893">
        <v>0</v>
      </c>
      <c r="F17" s="893">
        <v>0</v>
      </c>
      <c r="G17" s="893">
        <v>0</v>
      </c>
      <c r="H17" s="893">
        <v>0</v>
      </c>
      <c r="I17" s="893">
        <v>0</v>
      </c>
      <c r="J17" s="893">
        <v>0</v>
      </c>
      <c r="K17" s="893">
        <v>0</v>
      </c>
      <c r="L17" s="893">
        <v>17</v>
      </c>
    </row>
    <row r="18" spans="1:13">
      <c r="A18" s="892"/>
      <c r="B18" s="889"/>
      <c r="C18" s="889"/>
      <c r="D18" s="889"/>
      <c r="E18" s="889"/>
      <c r="F18" s="889"/>
      <c r="G18" s="889"/>
      <c r="H18" s="889"/>
      <c r="I18" s="889"/>
      <c r="J18" s="889"/>
      <c r="K18" s="889"/>
      <c r="L18" s="889"/>
    </row>
    <row r="19" spans="1:13" ht="13">
      <c r="A19" s="891" t="s">
        <v>703</v>
      </c>
      <c r="B19" s="889">
        <v>5</v>
      </c>
      <c r="C19" s="889">
        <v>0</v>
      </c>
      <c r="D19" s="889">
        <v>0</v>
      </c>
      <c r="E19" s="889">
        <v>0</v>
      </c>
      <c r="F19" s="889">
        <v>0</v>
      </c>
      <c r="G19" s="889">
        <v>0</v>
      </c>
      <c r="H19" s="889">
        <v>0</v>
      </c>
      <c r="I19" s="889">
        <v>0</v>
      </c>
      <c r="J19" s="889">
        <v>0</v>
      </c>
      <c r="K19" s="889">
        <v>0</v>
      </c>
      <c r="L19" s="889">
        <v>5</v>
      </c>
    </row>
    <row r="20" spans="1:13">
      <c r="A20" s="892"/>
      <c r="B20" s="889"/>
      <c r="C20" s="889"/>
      <c r="D20" s="889"/>
      <c r="E20" s="889"/>
      <c r="F20" s="889"/>
      <c r="G20" s="889"/>
      <c r="H20" s="889"/>
      <c r="I20" s="889"/>
      <c r="J20" s="889"/>
      <c r="K20" s="889"/>
      <c r="L20" s="889"/>
    </row>
    <row r="21" spans="1:13" ht="13">
      <c r="A21" s="888" t="s">
        <v>578</v>
      </c>
      <c r="B21" s="889">
        <v>444</v>
      </c>
      <c r="C21" s="889">
        <v>41</v>
      </c>
      <c r="D21" s="889">
        <v>53</v>
      </c>
      <c r="E21" s="889">
        <v>42</v>
      </c>
      <c r="F21" s="889">
        <v>36</v>
      </c>
      <c r="G21" s="889">
        <v>37</v>
      </c>
      <c r="H21" s="889">
        <v>24</v>
      </c>
      <c r="I21" s="889">
        <v>26</v>
      </c>
      <c r="J21" s="889">
        <v>8</v>
      </c>
      <c r="K21" s="889">
        <v>1</v>
      </c>
      <c r="L21" s="889">
        <v>712</v>
      </c>
    </row>
    <row r="22" spans="1:13">
      <c r="A22" s="894"/>
      <c r="B22" s="895"/>
      <c r="C22" s="896"/>
      <c r="D22" s="896"/>
      <c r="E22" s="896"/>
      <c r="F22" s="896"/>
      <c r="G22" s="896"/>
      <c r="H22" s="896"/>
      <c r="I22" s="896"/>
      <c r="J22" s="896"/>
      <c r="K22" s="896"/>
      <c r="L22" s="897"/>
    </row>
    <row r="23" spans="1:13" s="902" customFormat="1">
      <c r="A23" s="898"/>
      <c r="B23" s="899"/>
      <c r="C23" s="900"/>
      <c r="D23" s="900"/>
      <c r="E23" s="900"/>
      <c r="F23" s="900"/>
      <c r="G23" s="900"/>
      <c r="H23" s="900"/>
      <c r="I23" s="900"/>
      <c r="J23" s="900"/>
      <c r="K23" s="900"/>
      <c r="L23" s="901" t="s">
        <v>614</v>
      </c>
    </row>
    <row r="24" spans="1:13" s="902" customFormat="1">
      <c r="A24" s="898"/>
      <c r="B24" s="899"/>
      <c r="C24" s="900"/>
      <c r="D24" s="900"/>
      <c r="E24" s="900"/>
      <c r="F24" s="900"/>
      <c r="G24" s="900"/>
      <c r="H24" s="900"/>
      <c r="I24" s="900"/>
      <c r="J24" s="900"/>
      <c r="K24" s="900"/>
      <c r="L24" s="901"/>
    </row>
    <row r="25" spans="1:13" ht="15" customHeight="1">
      <c r="A25" s="1073" t="s">
        <v>685</v>
      </c>
      <c r="B25" s="1073"/>
      <c r="C25" s="1073"/>
      <c r="D25" s="1073"/>
      <c r="E25" s="1073"/>
      <c r="F25" s="1073"/>
      <c r="G25" s="1073"/>
      <c r="H25" s="1073"/>
      <c r="I25" s="1073"/>
      <c r="J25" s="1073"/>
      <c r="K25" s="1073"/>
      <c r="L25" s="1073"/>
    </row>
    <row r="26" spans="1:13" ht="30" customHeight="1">
      <c r="A26" s="1073" t="s">
        <v>579</v>
      </c>
      <c r="B26" s="1073"/>
      <c r="C26" s="1073"/>
      <c r="D26" s="1073"/>
      <c r="E26" s="1073"/>
      <c r="F26" s="1073"/>
      <c r="G26" s="1073"/>
      <c r="H26" s="1073"/>
      <c r="I26" s="1073"/>
      <c r="J26" s="1073"/>
      <c r="K26" s="1073"/>
      <c r="L26" s="1073"/>
      <c r="M26" s="903"/>
    </row>
    <row r="27" spans="1:13" ht="15" customHeight="1">
      <c r="A27" s="1074" t="s">
        <v>580</v>
      </c>
      <c r="B27" s="1074"/>
      <c r="C27" s="1074"/>
      <c r="D27" s="1074"/>
      <c r="E27" s="1074"/>
      <c r="F27" s="1074"/>
      <c r="G27" s="1074"/>
      <c r="H27" s="1074"/>
      <c r="I27" s="1074"/>
      <c r="J27" s="1074"/>
      <c r="K27" s="1074"/>
      <c r="L27" s="1074"/>
      <c r="M27" s="904"/>
    </row>
    <row r="28" spans="1:13" ht="15" customHeight="1">
      <c r="A28" s="1072" t="s">
        <v>686</v>
      </c>
      <c r="B28" s="1072"/>
      <c r="C28" s="1072"/>
      <c r="D28" s="1072"/>
      <c r="E28" s="1072"/>
      <c r="F28" s="1072"/>
      <c r="G28" s="1072"/>
      <c r="H28" s="1072"/>
      <c r="I28" s="905"/>
      <c r="J28" s="905"/>
      <c r="K28" s="905"/>
      <c r="L28" s="905"/>
      <c r="M28" s="888"/>
    </row>
    <row r="29" spans="1:13" ht="30" customHeight="1">
      <c r="A29" s="1070" t="s">
        <v>704</v>
      </c>
      <c r="B29" s="1071"/>
      <c r="C29" s="1071"/>
      <c r="D29" s="1071"/>
      <c r="E29" s="1071"/>
      <c r="F29" s="1071"/>
      <c r="G29" s="1071"/>
      <c r="H29" s="1071"/>
      <c r="I29" s="1071"/>
      <c r="J29" s="1071"/>
      <c r="K29" s="1071"/>
      <c r="L29" s="1071"/>
      <c r="M29" s="906"/>
    </row>
    <row r="30" spans="1:13">
      <c r="A30" s="907" t="s">
        <v>705</v>
      </c>
      <c r="B30" s="908"/>
      <c r="C30" s="909"/>
      <c r="D30" s="909"/>
      <c r="E30" s="910"/>
      <c r="F30" s="910"/>
      <c r="G30" s="910"/>
      <c r="H30" s="910"/>
      <c r="I30" s="910"/>
      <c r="J30" s="910"/>
      <c r="K30" s="910"/>
      <c r="L30" s="908"/>
    </row>
  </sheetData>
  <sheetProtection sheet="1" objects="1" scenarios="1"/>
  <mergeCells count="7">
    <mergeCell ref="A1:L1"/>
    <mergeCell ref="A2:B2"/>
    <mergeCell ref="A29:L29"/>
    <mergeCell ref="A28:H28"/>
    <mergeCell ref="A25:L25"/>
    <mergeCell ref="A26:L26"/>
    <mergeCell ref="A27:L27"/>
  </mergeCells>
  <pageMargins left="0.70866141732283472" right="0.70866141732283472" top="0.74803149606299213" bottom="0.74803149606299213" header="0.31496062992125984" footer="0.31496062992125984"/>
  <pageSetup paperSize="9" scale="91"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CFFCC"/>
    <pageSetUpPr fitToPage="1"/>
  </sheetPr>
  <dimension ref="A1:L25"/>
  <sheetViews>
    <sheetView workbookViewId="0">
      <selection sqref="A1:L1"/>
    </sheetView>
  </sheetViews>
  <sheetFormatPr baseColWidth="10" defaultColWidth="8.83203125" defaultRowHeight="11"/>
  <cols>
    <col min="1" max="1" width="28.1640625" style="884" bestFit="1" customWidth="1"/>
    <col min="2" max="2" width="7.5" style="867" customWidth="1"/>
    <col min="3" max="4" width="9.5" style="868" customWidth="1"/>
    <col min="5" max="10" width="9.5" style="870" customWidth="1"/>
    <col min="11" max="11" width="9.83203125" style="870" customWidth="1"/>
    <col min="12" max="12" width="9" style="867" customWidth="1"/>
    <col min="13" max="242" width="9.1640625" style="867"/>
    <col min="243" max="243" width="38.6640625" style="867" customWidth="1"/>
    <col min="244" max="244" width="10.5" style="867" customWidth="1"/>
    <col min="245" max="252" width="10.83203125" style="867" customWidth="1"/>
    <col min="253" max="253" width="9.83203125" style="867" customWidth="1"/>
    <col min="254" max="254" width="9" style="867" customWidth="1"/>
    <col min="255" max="498" width="9.1640625" style="867"/>
    <col min="499" max="499" width="38.6640625" style="867" customWidth="1"/>
    <col min="500" max="500" width="10.5" style="867" customWidth="1"/>
    <col min="501" max="508" width="10.83203125" style="867" customWidth="1"/>
    <col min="509" max="509" width="9.83203125" style="867" customWidth="1"/>
    <col min="510" max="510" width="9" style="867" customWidth="1"/>
    <col min="511" max="754" width="9.1640625" style="867"/>
    <col min="755" max="755" width="38.6640625" style="867" customWidth="1"/>
    <col min="756" max="756" width="10.5" style="867" customWidth="1"/>
    <col min="757" max="764" width="10.83203125" style="867" customWidth="1"/>
    <col min="765" max="765" width="9.83203125" style="867" customWidth="1"/>
    <col min="766" max="766" width="9" style="867" customWidth="1"/>
    <col min="767" max="1010" width="9.1640625" style="867"/>
    <col min="1011" max="1011" width="38.6640625" style="867" customWidth="1"/>
    <col min="1012" max="1012" width="10.5" style="867" customWidth="1"/>
    <col min="1013" max="1020" width="10.83203125" style="867" customWidth="1"/>
    <col min="1021" max="1021" width="9.83203125" style="867" customWidth="1"/>
    <col min="1022" max="1022" width="9" style="867" customWidth="1"/>
    <col min="1023" max="1266" width="9.1640625" style="867"/>
    <col min="1267" max="1267" width="38.6640625" style="867" customWidth="1"/>
    <col min="1268" max="1268" width="10.5" style="867" customWidth="1"/>
    <col min="1269" max="1276" width="10.83203125" style="867" customWidth="1"/>
    <col min="1277" max="1277" width="9.83203125" style="867" customWidth="1"/>
    <col min="1278" max="1278" width="9" style="867" customWidth="1"/>
    <col min="1279" max="1522" width="9.1640625" style="867"/>
    <col min="1523" max="1523" width="38.6640625" style="867" customWidth="1"/>
    <col min="1524" max="1524" width="10.5" style="867" customWidth="1"/>
    <col min="1525" max="1532" width="10.83203125" style="867" customWidth="1"/>
    <col min="1533" max="1533" width="9.83203125" style="867" customWidth="1"/>
    <col min="1534" max="1534" width="9" style="867" customWidth="1"/>
    <col min="1535" max="1778" width="9.1640625" style="867"/>
    <col min="1779" max="1779" width="38.6640625" style="867" customWidth="1"/>
    <col min="1780" max="1780" width="10.5" style="867" customWidth="1"/>
    <col min="1781" max="1788" width="10.83203125" style="867" customWidth="1"/>
    <col min="1789" max="1789" width="9.83203125" style="867" customWidth="1"/>
    <col min="1790" max="1790" width="9" style="867" customWidth="1"/>
    <col min="1791" max="2034" width="9.1640625" style="867"/>
    <col min="2035" max="2035" width="38.6640625" style="867" customWidth="1"/>
    <col min="2036" max="2036" width="10.5" style="867" customWidth="1"/>
    <col min="2037" max="2044" width="10.83203125" style="867" customWidth="1"/>
    <col min="2045" max="2045" width="9.83203125" style="867" customWidth="1"/>
    <col min="2046" max="2046" width="9" style="867" customWidth="1"/>
    <col min="2047" max="2290" width="9.1640625" style="867"/>
    <col min="2291" max="2291" width="38.6640625" style="867" customWidth="1"/>
    <col min="2292" max="2292" width="10.5" style="867" customWidth="1"/>
    <col min="2293" max="2300" width="10.83203125" style="867" customWidth="1"/>
    <col min="2301" max="2301" width="9.83203125" style="867" customWidth="1"/>
    <col min="2302" max="2302" width="9" style="867" customWidth="1"/>
    <col min="2303" max="2546" width="9.1640625" style="867"/>
    <col min="2547" max="2547" width="38.6640625" style="867" customWidth="1"/>
    <col min="2548" max="2548" width="10.5" style="867" customWidth="1"/>
    <col min="2549" max="2556" width="10.83203125" style="867" customWidth="1"/>
    <col min="2557" max="2557" width="9.83203125" style="867" customWidth="1"/>
    <col min="2558" max="2558" width="9" style="867" customWidth="1"/>
    <col min="2559" max="2802" width="9.1640625" style="867"/>
    <col min="2803" max="2803" width="38.6640625" style="867" customWidth="1"/>
    <col min="2804" max="2804" width="10.5" style="867" customWidth="1"/>
    <col min="2805" max="2812" width="10.83203125" style="867" customWidth="1"/>
    <col min="2813" max="2813" width="9.83203125" style="867" customWidth="1"/>
    <col min="2814" max="2814" width="9" style="867" customWidth="1"/>
    <col min="2815" max="3058" width="9.1640625" style="867"/>
    <col min="3059" max="3059" width="38.6640625" style="867" customWidth="1"/>
    <col min="3060" max="3060" width="10.5" style="867" customWidth="1"/>
    <col min="3061" max="3068" width="10.83203125" style="867" customWidth="1"/>
    <col min="3069" max="3069" width="9.83203125" style="867" customWidth="1"/>
    <col min="3070" max="3070" width="9" style="867" customWidth="1"/>
    <col min="3071" max="3314" width="9.1640625" style="867"/>
    <col min="3315" max="3315" width="38.6640625" style="867" customWidth="1"/>
    <col min="3316" max="3316" width="10.5" style="867" customWidth="1"/>
    <col min="3317" max="3324" width="10.83203125" style="867" customWidth="1"/>
    <col min="3325" max="3325" width="9.83203125" style="867" customWidth="1"/>
    <col min="3326" max="3326" width="9" style="867" customWidth="1"/>
    <col min="3327" max="3570" width="9.1640625" style="867"/>
    <col min="3571" max="3571" width="38.6640625" style="867" customWidth="1"/>
    <col min="3572" max="3572" width="10.5" style="867" customWidth="1"/>
    <col min="3573" max="3580" width="10.83203125" style="867" customWidth="1"/>
    <col min="3581" max="3581" width="9.83203125" style="867" customWidth="1"/>
    <col min="3582" max="3582" width="9" style="867" customWidth="1"/>
    <col min="3583" max="3826" width="9.1640625" style="867"/>
    <col min="3827" max="3827" width="38.6640625" style="867" customWidth="1"/>
    <col min="3828" max="3828" width="10.5" style="867" customWidth="1"/>
    <col min="3829" max="3836" width="10.83203125" style="867" customWidth="1"/>
    <col min="3837" max="3837" width="9.83203125" style="867" customWidth="1"/>
    <col min="3838" max="3838" width="9" style="867" customWidth="1"/>
    <col min="3839" max="4082" width="9.1640625" style="867"/>
    <col min="4083" max="4083" width="38.6640625" style="867" customWidth="1"/>
    <col min="4084" max="4084" width="10.5" style="867" customWidth="1"/>
    <col min="4085" max="4092" width="10.83203125" style="867" customWidth="1"/>
    <col min="4093" max="4093" width="9.83203125" style="867" customWidth="1"/>
    <col min="4094" max="4094" width="9" style="867" customWidth="1"/>
    <col min="4095" max="4338" width="9.1640625" style="867"/>
    <col min="4339" max="4339" width="38.6640625" style="867" customWidth="1"/>
    <col min="4340" max="4340" width="10.5" style="867" customWidth="1"/>
    <col min="4341" max="4348" width="10.83203125" style="867" customWidth="1"/>
    <col min="4349" max="4349" width="9.83203125" style="867" customWidth="1"/>
    <col min="4350" max="4350" width="9" style="867" customWidth="1"/>
    <col min="4351" max="4594" width="9.1640625" style="867"/>
    <col min="4595" max="4595" width="38.6640625" style="867" customWidth="1"/>
    <col min="4596" max="4596" width="10.5" style="867" customWidth="1"/>
    <col min="4597" max="4604" width="10.83203125" style="867" customWidth="1"/>
    <col min="4605" max="4605" width="9.83203125" style="867" customWidth="1"/>
    <col min="4606" max="4606" width="9" style="867" customWidth="1"/>
    <col min="4607" max="4850" width="9.1640625" style="867"/>
    <col min="4851" max="4851" width="38.6640625" style="867" customWidth="1"/>
    <col min="4852" max="4852" width="10.5" style="867" customWidth="1"/>
    <col min="4853" max="4860" width="10.83203125" style="867" customWidth="1"/>
    <col min="4861" max="4861" width="9.83203125" style="867" customWidth="1"/>
    <col min="4862" max="4862" width="9" style="867" customWidth="1"/>
    <col min="4863" max="5106" width="9.1640625" style="867"/>
    <col min="5107" max="5107" width="38.6640625" style="867" customWidth="1"/>
    <col min="5108" max="5108" width="10.5" style="867" customWidth="1"/>
    <col min="5109" max="5116" width="10.83203125" style="867" customWidth="1"/>
    <col min="5117" max="5117" width="9.83203125" style="867" customWidth="1"/>
    <col min="5118" max="5118" width="9" style="867" customWidth="1"/>
    <col min="5119" max="5362" width="9.1640625" style="867"/>
    <col min="5363" max="5363" width="38.6640625" style="867" customWidth="1"/>
    <col min="5364" max="5364" width="10.5" style="867" customWidth="1"/>
    <col min="5365" max="5372" width="10.83203125" style="867" customWidth="1"/>
    <col min="5373" max="5373" width="9.83203125" style="867" customWidth="1"/>
    <col min="5374" max="5374" width="9" style="867" customWidth="1"/>
    <col min="5375" max="5618" width="9.1640625" style="867"/>
    <col min="5619" max="5619" width="38.6640625" style="867" customWidth="1"/>
    <col min="5620" max="5620" width="10.5" style="867" customWidth="1"/>
    <col min="5621" max="5628" width="10.83203125" style="867" customWidth="1"/>
    <col min="5629" max="5629" width="9.83203125" style="867" customWidth="1"/>
    <col min="5630" max="5630" width="9" style="867" customWidth="1"/>
    <col min="5631" max="5874" width="9.1640625" style="867"/>
    <col min="5875" max="5875" width="38.6640625" style="867" customWidth="1"/>
    <col min="5876" max="5876" width="10.5" style="867" customWidth="1"/>
    <col min="5877" max="5884" width="10.83203125" style="867" customWidth="1"/>
    <col min="5885" max="5885" width="9.83203125" style="867" customWidth="1"/>
    <col min="5886" max="5886" width="9" style="867" customWidth="1"/>
    <col min="5887" max="6130" width="9.1640625" style="867"/>
    <col min="6131" max="6131" width="38.6640625" style="867" customWidth="1"/>
    <col min="6132" max="6132" width="10.5" style="867" customWidth="1"/>
    <col min="6133" max="6140" width="10.83203125" style="867" customWidth="1"/>
    <col min="6141" max="6141" width="9.83203125" style="867" customWidth="1"/>
    <col min="6142" max="6142" width="9" style="867" customWidth="1"/>
    <col min="6143" max="6386" width="9.1640625" style="867"/>
    <col min="6387" max="6387" width="38.6640625" style="867" customWidth="1"/>
    <col min="6388" max="6388" width="10.5" style="867" customWidth="1"/>
    <col min="6389" max="6396" width="10.83203125" style="867" customWidth="1"/>
    <col min="6397" max="6397" width="9.83203125" style="867" customWidth="1"/>
    <col min="6398" max="6398" width="9" style="867" customWidth="1"/>
    <col min="6399" max="6642" width="9.1640625" style="867"/>
    <col min="6643" max="6643" width="38.6640625" style="867" customWidth="1"/>
    <col min="6644" max="6644" width="10.5" style="867" customWidth="1"/>
    <col min="6645" max="6652" width="10.83203125" style="867" customWidth="1"/>
    <col min="6653" max="6653" width="9.83203125" style="867" customWidth="1"/>
    <col min="6654" max="6654" width="9" style="867" customWidth="1"/>
    <col min="6655" max="6898" width="9.1640625" style="867"/>
    <col min="6899" max="6899" width="38.6640625" style="867" customWidth="1"/>
    <col min="6900" max="6900" width="10.5" style="867" customWidth="1"/>
    <col min="6901" max="6908" width="10.83203125" style="867" customWidth="1"/>
    <col min="6909" max="6909" width="9.83203125" style="867" customWidth="1"/>
    <col min="6910" max="6910" width="9" style="867" customWidth="1"/>
    <col min="6911" max="7154" width="9.1640625" style="867"/>
    <col min="7155" max="7155" width="38.6640625" style="867" customWidth="1"/>
    <col min="7156" max="7156" width="10.5" style="867" customWidth="1"/>
    <col min="7157" max="7164" width="10.83203125" style="867" customWidth="1"/>
    <col min="7165" max="7165" width="9.83203125" style="867" customWidth="1"/>
    <col min="7166" max="7166" width="9" style="867" customWidth="1"/>
    <col min="7167" max="7410" width="9.1640625" style="867"/>
    <col min="7411" max="7411" width="38.6640625" style="867" customWidth="1"/>
    <col min="7412" max="7412" width="10.5" style="867" customWidth="1"/>
    <col min="7413" max="7420" width="10.83203125" style="867" customWidth="1"/>
    <col min="7421" max="7421" width="9.83203125" style="867" customWidth="1"/>
    <col min="7422" max="7422" width="9" style="867" customWidth="1"/>
    <col min="7423" max="7666" width="9.1640625" style="867"/>
    <col min="7667" max="7667" width="38.6640625" style="867" customWidth="1"/>
    <col min="7668" max="7668" width="10.5" style="867" customWidth="1"/>
    <col min="7669" max="7676" width="10.83203125" style="867" customWidth="1"/>
    <col min="7677" max="7677" width="9.83203125" style="867" customWidth="1"/>
    <col min="7678" max="7678" width="9" style="867" customWidth="1"/>
    <col min="7679" max="7922" width="9.1640625" style="867"/>
    <col min="7923" max="7923" width="38.6640625" style="867" customWidth="1"/>
    <col min="7924" max="7924" width="10.5" style="867" customWidth="1"/>
    <col min="7925" max="7932" width="10.83203125" style="867" customWidth="1"/>
    <col min="7933" max="7933" width="9.83203125" style="867" customWidth="1"/>
    <col min="7934" max="7934" width="9" style="867" customWidth="1"/>
    <col min="7935" max="8178" width="9.1640625" style="867"/>
    <col min="8179" max="8179" width="38.6640625" style="867" customWidth="1"/>
    <col min="8180" max="8180" width="10.5" style="867" customWidth="1"/>
    <col min="8181" max="8188" width="10.83203125" style="867" customWidth="1"/>
    <col min="8189" max="8189" width="9.83203125" style="867" customWidth="1"/>
    <col min="8190" max="8190" width="9" style="867" customWidth="1"/>
    <col min="8191" max="8434" width="9.1640625" style="867"/>
    <col min="8435" max="8435" width="38.6640625" style="867" customWidth="1"/>
    <col min="8436" max="8436" width="10.5" style="867" customWidth="1"/>
    <col min="8437" max="8444" width="10.83203125" style="867" customWidth="1"/>
    <col min="8445" max="8445" width="9.83203125" style="867" customWidth="1"/>
    <col min="8446" max="8446" width="9" style="867" customWidth="1"/>
    <col min="8447" max="8690" width="9.1640625" style="867"/>
    <col min="8691" max="8691" width="38.6640625" style="867" customWidth="1"/>
    <col min="8692" max="8692" width="10.5" style="867" customWidth="1"/>
    <col min="8693" max="8700" width="10.83203125" style="867" customWidth="1"/>
    <col min="8701" max="8701" width="9.83203125" style="867" customWidth="1"/>
    <col min="8702" max="8702" width="9" style="867" customWidth="1"/>
    <col min="8703" max="8946" width="9.1640625" style="867"/>
    <col min="8947" max="8947" width="38.6640625" style="867" customWidth="1"/>
    <col min="8948" max="8948" width="10.5" style="867" customWidth="1"/>
    <col min="8949" max="8956" width="10.83203125" style="867" customWidth="1"/>
    <col min="8957" max="8957" width="9.83203125" style="867" customWidth="1"/>
    <col min="8958" max="8958" width="9" style="867" customWidth="1"/>
    <col min="8959" max="9202" width="9.1640625" style="867"/>
    <col min="9203" max="9203" width="38.6640625" style="867" customWidth="1"/>
    <col min="9204" max="9204" width="10.5" style="867" customWidth="1"/>
    <col min="9205" max="9212" width="10.83203125" style="867" customWidth="1"/>
    <col min="9213" max="9213" width="9.83203125" style="867" customWidth="1"/>
    <col min="9214" max="9214" width="9" style="867" customWidth="1"/>
    <col min="9215" max="9458" width="9.1640625" style="867"/>
    <col min="9459" max="9459" width="38.6640625" style="867" customWidth="1"/>
    <col min="9460" max="9460" width="10.5" style="867" customWidth="1"/>
    <col min="9461" max="9468" width="10.83203125" style="867" customWidth="1"/>
    <col min="9469" max="9469" width="9.83203125" style="867" customWidth="1"/>
    <col min="9470" max="9470" width="9" style="867" customWidth="1"/>
    <col min="9471" max="9714" width="9.1640625" style="867"/>
    <col min="9715" max="9715" width="38.6640625" style="867" customWidth="1"/>
    <col min="9716" max="9716" width="10.5" style="867" customWidth="1"/>
    <col min="9717" max="9724" width="10.83203125" style="867" customWidth="1"/>
    <col min="9725" max="9725" width="9.83203125" style="867" customWidth="1"/>
    <col min="9726" max="9726" width="9" style="867" customWidth="1"/>
    <col min="9727" max="9970" width="9.1640625" style="867"/>
    <col min="9971" max="9971" width="38.6640625" style="867" customWidth="1"/>
    <col min="9972" max="9972" width="10.5" style="867" customWidth="1"/>
    <col min="9973" max="9980" width="10.83203125" style="867" customWidth="1"/>
    <col min="9981" max="9981" width="9.83203125" style="867" customWidth="1"/>
    <col min="9982" max="9982" width="9" style="867" customWidth="1"/>
    <col min="9983" max="10226" width="9.1640625" style="867"/>
    <col min="10227" max="10227" width="38.6640625" style="867" customWidth="1"/>
    <col min="10228" max="10228" width="10.5" style="867" customWidth="1"/>
    <col min="10229" max="10236" width="10.83203125" style="867" customWidth="1"/>
    <col min="10237" max="10237" width="9.83203125" style="867" customWidth="1"/>
    <col min="10238" max="10238" width="9" style="867" customWidth="1"/>
    <col min="10239" max="10482" width="9.1640625" style="867"/>
    <col min="10483" max="10483" width="38.6640625" style="867" customWidth="1"/>
    <col min="10484" max="10484" width="10.5" style="867" customWidth="1"/>
    <col min="10485" max="10492" width="10.83203125" style="867" customWidth="1"/>
    <col min="10493" max="10493" width="9.83203125" style="867" customWidth="1"/>
    <col min="10494" max="10494" width="9" style="867" customWidth="1"/>
    <col min="10495" max="10738" width="9.1640625" style="867"/>
    <col min="10739" max="10739" width="38.6640625" style="867" customWidth="1"/>
    <col min="10740" max="10740" width="10.5" style="867" customWidth="1"/>
    <col min="10741" max="10748" width="10.83203125" style="867" customWidth="1"/>
    <col min="10749" max="10749" width="9.83203125" style="867" customWidth="1"/>
    <col min="10750" max="10750" width="9" style="867" customWidth="1"/>
    <col min="10751" max="10994" width="9.1640625" style="867"/>
    <col min="10995" max="10995" width="38.6640625" style="867" customWidth="1"/>
    <col min="10996" max="10996" width="10.5" style="867" customWidth="1"/>
    <col min="10997" max="11004" width="10.83203125" style="867" customWidth="1"/>
    <col min="11005" max="11005" width="9.83203125" style="867" customWidth="1"/>
    <col min="11006" max="11006" width="9" style="867" customWidth="1"/>
    <col min="11007" max="11250" width="9.1640625" style="867"/>
    <col min="11251" max="11251" width="38.6640625" style="867" customWidth="1"/>
    <col min="11252" max="11252" width="10.5" style="867" customWidth="1"/>
    <col min="11253" max="11260" width="10.83203125" style="867" customWidth="1"/>
    <col min="11261" max="11261" width="9.83203125" style="867" customWidth="1"/>
    <col min="11262" max="11262" width="9" style="867" customWidth="1"/>
    <col min="11263" max="11506" width="9.1640625" style="867"/>
    <col min="11507" max="11507" width="38.6640625" style="867" customWidth="1"/>
    <col min="11508" max="11508" width="10.5" style="867" customWidth="1"/>
    <col min="11509" max="11516" width="10.83203125" style="867" customWidth="1"/>
    <col min="11517" max="11517" width="9.83203125" style="867" customWidth="1"/>
    <col min="11518" max="11518" width="9" style="867" customWidth="1"/>
    <col min="11519" max="11762" width="9.1640625" style="867"/>
    <col min="11763" max="11763" width="38.6640625" style="867" customWidth="1"/>
    <col min="11764" max="11764" width="10.5" style="867" customWidth="1"/>
    <col min="11765" max="11772" width="10.83203125" style="867" customWidth="1"/>
    <col min="11773" max="11773" width="9.83203125" style="867" customWidth="1"/>
    <col min="11774" max="11774" width="9" style="867" customWidth="1"/>
    <col min="11775" max="12018" width="9.1640625" style="867"/>
    <col min="12019" max="12019" width="38.6640625" style="867" customWidth="1"/>
    <col min="12020" max="12020" width="10.5" style="867" customWidth="1"/>
    <col min="12021" max="12028" width="10.83203125" style="867" customWidth="1"/>
    <col min="12029" max="12029" width="9.83203125" style="867" customWidth="1"/>
    <col min="12030" max="12030" width="9" style="867" customWidth="1"/>
    <col min="12031" max="12274" width="9.1640625" style="867"/>
    <col min="12275" max="12275" width="38.6640625" style="867" customWidth="1"/>
    <col min="12276" max="12276" width="10.5" style="867" customWidth="1"/>
    <col min="12277" max="12284" width="10.83203125" style="867" customWidth="1"/>
    <col min="12285" max="12285" width="9.83203125" style="867" customWidth="1"/>
    <col min="12286" max="12286" width="9" style="867" customWidth="1"/>
    <col min="12287" max="12530" width="9.1640625" style="867"/>
    <col min="12531" max="12531" width="38.6640625" style="867" customWidth="1"/>
    <col min="12532" max="12532" width="10.5" style="867" customWidth="1"/>
    <col min="12533" max="12540" width="10.83203125" style="867" customWidth="1"/>
    <col min="12541" max="12541" width="9.83203125" style="867" customWidth="1"/>
    <col min="12542" max="12542" width="9" style="867" customWidth="1"/>
    <col min="12543" max="12786" width="9.1640625" style="867"/>
    <col min="12787" max="12787" width="38.6640625" style="867" customWidth="1"/>
    <col min="12788" max="12788" width="10.5" style="867" customWidth="1"/>
    <col min="12789" max="12796" width="10.83203125" style="867" customWidth="1"/>
    <col min="12797" max="12797" width="9.83203125" style="867" customWidth="1"/>
    <col min="12798" max="12798" width="9" style="867" customWidth="1"/>
    <col min="12799" max="13042" width="9.1640625" style="867"/>
    <col min="13043" max="13043" width="38.6640625" style="867" customWidth="1"/>
    <col min="13044" max="13044" width="10.5" style="867" customWidth="1"/>
    <col min="13045" max="13052" width="10.83203125" style="867" customWidth="1"/>
    <col min="13053" max="13053" width="9.83203125" style="867" customWidth="1"/>
    <col min="13054" max="13054" width="9" style="867" customWidth="1"/>
    <col min="13055" max="13298" width="9.1640625" style="867"/>
    <col min="13299" max="13299" width="38.6640625" style="867" customWidth="1"/>
    <col min="13300" max="13300" width="10.5" style="867" customWidth="1"/>
    <col min="13301" max="13308" width="10.83203125" style="867" customWidth="1"/>
    <col min="13309" max="13309" width="9.83203125" style="867" customWidth="1"/>
    <col min="13310" max="13310" width="9" style="867" customWidth="1"/>
    <col min="13311" max="13554" width="9.1640625" style="867"/>
    <col min="13555" max="13555" width="38.6640625" style="867" customWidth="1"/>
    <col min="13556" max="13556" width="10.5" style="867" customWidth="1"/>
    <col min="13557" max="13564" width="10.83203125" style="867" customWidth="1"/>
    <col min="13565" max="13565" width="9.83203125" style="867" customWidth="1"/>
    <col min="13566" max="13566" width="9" style="867" customWidth="1"/>
    <col min="13567" max="13810" width="9.1640625" style="867"/>
    <col min="13811" max="13811" width="38.6640625" style="867" customWidth="1"/>
    <col min="13812" max="13812" width="10.5" style="867" customWidth="1"/>
    <col min="13813" max="13820" width="10.83203125" style="867" customWidth="1"/>
    <col min="13821" max="13821" width="9.83203125" style="867" customWidth="1"/>
    <col min="13822" max="13822" width="9" style="867" customWidth="1"/>
    <col min="13823" max="14066" width="9.1640625" style="867"/>
    <col min="14067" max="14067" width="38.6640625" style="867" customWidth="1"/>
    <col min="14068" max="14068" width="10.5" style="867" customWidth="1"/>
    <col min="14069" max="14076" width="10.83203125" style="867" customWidth="1"/>
    <col min="14077" max="14077" width="9.83203125" style="867" customWidth="1"/>
    <col min="14078" max="14078" width="9" style="867" customWidth="1"/>
    <col min="14079" max="14322" width="9.1640625" style="867"/>
    <col min="14323" max="14323" width="38.6640625" style="867" customWidth="1"/>
    <col min="14324" max="14324" width="10.5" style="867" customWidth="1"/>
    <col min="14325" max="14332" width="10.83203125" style="867" customWidth="1"/>
    <col min="14333" max="14333" width="9.83203125" style="867" customWidth="1"/>
    <col min="14334" max="14334" width="9" style="867" customWidth="1"/>
    <col min="14335" max="14578" width="9.1640625" style="867"/>
    <col min="14579" max="14579" width="38.6640625" style="867" customWidth="1"/>
    <col min="14580" max="14580" width="10.5" style="867" customWidth="1"/>
    <col min="14581" max="14588" width="10.83203125" style="867" customWidth="1"/>
    <col min="14589" max="14589" width="9.83203125" style="867" customWidth="1"/>
    <col min="14590" max="14590" width="9" style="867" customWidth="1"/>
    <col min="14591" max="14834" width="9.1640625" style="867"/>
    <col min="14835" max="14835" width="38.6640625" style="867" customWidth="1"/>
    <col min="14836" max="14836" width="10.5" style="867" customWidth="1"/>
    <col min="14837" max="14844" width="10.83203125" style="867" customWidth="1"/>
    <col min="14845" max="14845" width="9.83203125" style="867" customWidth="1"/>
    <col min="14846" max="14846" width="9" style="867" customWidth="1"/>
    <col min="14847" max="15090" width="9.1640625" style="867"/>
    <col min="15091" max="15091" width="38.6640625" style="867" customWidth="1"/>
    <col min="15092" max="15092" width="10.5" style="867" customWidth="1"/>
    <col min="15093" max="15100" width="10.83203125" style="867" customWidth="1"/>
    <col min="15101" max="15101" width="9.83203125" style="867" customWidth="1"/>
    <col min="15102" max="15102" width="9" style="867" customWidth="1"/>
    <col min="15103" max="15346" width="9.1640625" style="867"/>
    <col min="15347" max="15347" width="38.6640625" style="867" customWidth="1"/>
    <col min="15348" max="15348" width="10.5" style="867" customWidth="1"/>
    <col min="15349" max="15356" width="10.83203125" style="867" customWidth="1"/>
    <col min="15357" max="15357" width="9.83203125" style="867" customWidth="1"/>
    <col min="15358" max="15358" width="9" style="867" customWidth="1"/>
    <col min="15359" max="15602" width="9.1640625" style="867"/>
    <col min="15603" max="15603" width="38.6640625" style="867" customWidth="1"/>
    <col min="15604" max="15604" width="10.5" style="867" customWidth="1"/>
    <col min="15605" max="15612" width="10.83203125" style="867" customWidth="1"/>
    <col min="15613" max="15613" width="9.83203125" style="867" customWidth="1"/>
    <col min="15614" max="15614" width="9" style="867" customWidth="1"/>
    <col min="15615" max="15858" width="9.1640625" style="867"/>
    <col min="15859" max="15859" width="38.6640625" style="867" customWidth="1"/>
    <col min="15860" max="15860" width="10.5" style="867" customWidth="1"/>
    <col min="15861" max="15868" width="10.83203125" style="867" customWidth="1"/>
    <col min="15869" max="15869" width="9.83203125" style="867" customWidth="1"/>
    <col min="15870" max="15870" width="9" style="867" customWidth="1"/>
    <col min="15871" max="16114" width="9.1640625" style="867"/>
    <col min="16115" max="16115" width="38.6640625" style="867" customWidth="1"/>
    <col min="16116" max="16116" width="10.5" style="867" customWidth="1"/>
    <col min="16117" max="16124" width="10.83203125" style="867" customWidth="1"/>
    <col min="16125" max="16125" width="9.83203125" style="867" customWidth="1"/>
    <col min="16126" max="16126" width="9" style="867" customWidth="1"/>
    <col min="16127" max="16384" width="9.1640625" style="867"/>
  </cols>
  <sheetData>
    <row r="1" spans="1:12" ht="13">
      <c r="A1" s="1068" t="s">
        <v>757</v>
      </c>
      <c r="B1" s="1068"/>
      <c r="C1" s="1068"/>
      <c r="D1" s="1068"/>
      <c r="E1" s="1068"/>
      <c r="F1" s="1068"/>
      <c r="G1" s="1068"/>
      <c r="H1" s="1068"/>
      <c r="I1" s="1068"/>
      <c r="J1" s="1068"/>
      <c r="K1" s="1068"/>
      <c r="L1" s="1068"/>
    </row>
    <row r="2" spans="1:12" ht="12">
      <c r="A2" s="1069" t="s">
        <v>608</v>
      </c>
      <c r="B2" s="1069"/>
      <c r="E2" s="869"/>
    </row>
    <row r="3" spans="1:12" ht="12">
      <c r="A3" s="871" t="s">
        <v>0</v>
      </c>
      <c r="B3" s="872"/>
      <c r="E3" s="869"/>
    </row>
    <row r="4" spans="1:12" ht="13">
      <c r="A4" s="719"/>
      <c r="B4" s="873"/>
      <c r="C4" s="874"/>
      <c r="D4" s="874"/>
      <c r="E4" s="875"/>
      <c r="F4" s="875"/>
      <c r="G4" s="875"/>
      <c r="H4" s="875"/>
      <c r="I4" s="875"/>
      <c r="J4" s="875"/>
      <c r="K4" s="875"/>
      <c r="L4" s="876"/>
    </row>
    <row r="5" spans="1:12" ht="11.25" customHeight="1">
      <c r="A5" s="877"/>
      <c r="B5" s="878" t="s">
        <v>563</v>
      </c>
      <c r="C5" s="879"/>
      <c r="D5" s="879"/>
      <c r="E5" s="879"/>
      <c r="F5" s="879"/>
      <c r="G5" s="879"/>
      <c r="H5" s="879"/>
      <c r="I5" s="879"/>
      <c r="J5" s="879"/>
      <c r="K5" s="879"/>
      <c r="L5" s="880"/>
    </row>
    <row r="6" spans="1:12" ht="24">
      <c r="A6" s="881"/>
      <c r="B6" s="882" t="s">
        <v>564</v>
      </c>
      <c r="C6" s="883" t="s">
        <v>565</v>
      </c>
      <c r="D6" s="883" t="s">
        <v>566</v>
      </c>
      <c r="E6" s="883" t="s">
        <v>567</v>
      </c>
      <c r="F6" s="883" t="s">
        <v>568</v>
      </c>
      <c r="G6" s="883" t="s">
        <v>569</v>
      </c>
      <c r="H6" s="883" t="s">
        <v>570</v>
      </c>
      <c r="I6" s="883" t="s">
        <v>571</v>
      </c>
      <c r="J6" s="883" t="s">
        <v>572</v>
      </c>
      <c r="K6" s="883" t="s">
        <v>573</v>
      </c>
      <c r="L6" s="883" t="s">
        <v>25</v>
      </c>
    </row>
    <row r="7" spans="1:12">
      <c r="B7" s="885"/>
      <c r="C7" s="886"/>
      <c r="D7" s="886"/>
      <c r="E7" s="887"/>
      <c r="F7" s="887"/>
      <c r="G7" s="887"/>
      <c r="H7" s="886"/>
      <c r="I7" s="886"/>
      <c r="J7" s="886"/>
      <c r="K7" s="886"/>
    </row>
    <row r="8" spans="1:12" ht="13">
      <c r="A8" s="911" t="s">
        <v>688</v>
      </c>
      <c r="B8" s="889">
        <v>530</v>
      </c>
      <c r="C8" s="889">
        <v>725</v>
      </c>
      <c r="D8" s="889">
        <v>695</v>
      </c>
      <c r="E8" s="889">
        <v>427</v>
      </c>
      <c r="F8" s="889">
        <v>219</v>
      </c>
      <c r="G8" s="889">
        <v>76</v>
      </c>
      <c r="H8" s="889">
        <v>23</v>
      </c>
      <c r="I8" s="889">
        <v>7</v>
      </c>
      <c r="J8" s="889">
        <v>0</v>
      </c>
      <c r="K8" s="889">
        <v>0</v>
      </c>
      <c r="L8" s="889">
        <v>2702</v>
      </c>
    </row>
    <row r="9" spans="1:12">
      <c r="A9" s="888"/>
      <c r="B9" s="890"/>
      <c r="C9" s="890"/>
      <c r="D9" s="890"/>
      <c r="E9" s="890"/>
      <c r="F9" s="890"/>
      <c r="G9" s="890"/>
      <c r="H9" s="890"/>
      <c r="I9" s="890"/>
      <c r="J9" s="890"/>
      <c r="K9" s="890"/>
      <c r="L9" s="890"/>
    </row>
    <row r="10" spans="1:12" ht="13">
      <c r="A10" s="888" t="s">
        <v>689</v>
      </c>
      <c r="B10" s="889">
        <v>10</v>
      </c>
      <c r="C10" s="889">
        <v>3</v>
      </c>
      <c r="D10" s="889">
        <v>1</v>
      </c>
      <c r="E10" s="889">
        <v>2</v>
      </c>
      <c r="F10" s="889">
        <v>9</v>
      </c>
      <c r="G10" s="889">
        <v>11</v>
      </c>
      <c r="H10" s="889">
        <v>22</v>
      </c>
      <c r="I10" s="889">
        <v>32</v>
      </c>
      <c r="J10" s="889">
        <v>47</v>
      </c>
      <c r="K10" s="889">
        <v>26</v>
      </c>
      <c r="L10" s="889">
        <v>163</v>
      </c>
    </row>
    <row r="11" spans="1:12">
      <c r="A11" s="888"/>
      <c r="B11" s="890"/>
      <c r="C11" s="890"/>
      <c r="D11" s="890"/>
      <c r="E11" s="890"/>
      <c r="F11" s="890"/>
      <c r="G11" s="890"/>
      <c r="H11" s="890"/>
      <c r="I11" s="890"/>
      <c r="J11" s="890"/>
      <c r="K11" s="890"/>
      <c r="L11" s="890"/>
    </row>
    <row r="12" spans="1:12" ht="13">
      <c r="A12" s="888" t="s">
        <v>690</v>
      </c>
      <c r="B12" s="889">
        <v>49</v>
      </c>
      <c r="C12" s="889">
        <v>39</v>
      </c>
      <c r="D12" s="889">
        <v>20</v>
      </c>
      <c r="E12" s="889">
        <v>6</v>
      </c>
      <c r="F12" s="889">
        <v>4</v>
      </c>
      <c r="G12" s="889">
        <v>0</v>
      </c>
      <c r="H12" s="889">
        <v>0</v>
      </c>
      <c r="I12" s="889">
        <v>0</v>
      </c>
      <c r="J12" s="889">
        <v>0</v>
      </c>
      <c r="K12" s="889">
        <v>0</v>
      </c>
      <c r="L12" s="889">
        <v>118</v>
      </c>
    </row>
    <row r="13" spans="1:12">
      <c r="A13" s="891"/>
      <c r="B13" s="889"/>
      <c r="C13" s="889"/>
      <c r="D13" s="889"/>
      <c r="E13" s="889"/>
      <c r="F13" s="889"/>
      <c r="G13" s="889"/>
      <c r="H13" s="889"/>
      <c r="I13" s="889"/>
      <c r="J13" s="889"/>
      <c r="K13" s="889"/>
      <c r="L13" s="889"/>
    </row>
    <row r="14" spans="1:12" ht="13">
      <c r="A14" s="888" t="s">
        <v>687</v>
      </c>
      <c r="B14" s="889">
        <v>594</v>
      </c>
      <c r="C14" s="889">
        <v>767</v>
      </c>
      <c r="D14" s="889">
        <v>716</v>
      </c>
      <c r="E14" s="889">
        <v>435</v>
      </c>
      <c r="F14" s="889">
        <v>232</v>
      </c>
      <c r="G14" s="889">
        <v>87</v>
      </c>
      <c r="H14" s="889">
        <v>45</v>
      </c>
      <c r="I14" s="889">
        <v>39</v>
      </c>
      <c r="J14" s="889">
        <v>47</v>
      </c>
      <c r="K14" s="889">
        <v>26</v>
      </c>
      <c r="L14" s="889">
        <v>2988</v>
      </c>
    </row>
    <row r="15" spans="1:12">
      <c r="A15" s="894"/>
      <c r="B15" s="895"/>
      <c r="C15" s="896"/>
      <c r="D15" s="896"/>
      <c r="E15" s="896"/>
      <c r="F15" s="896"/>
      <c r="G15" s="896"/>
      <c r="H15" s="896"/>
      <c r="I15" s="896"/>
      <c r="J15" s="896"/>
      <c r="K15" s="896"/>
      <c r="L15" s="897"/>
    </row>
    <row r="16" spans="1:12" s="902" customFormat="1">
      <c r="A16" s="898"/>
      <c r="B16" s="899"/>
      <c r="C16" s="900"/>
      <c r="D16" s="900"/>
      <c r="E16" s="900"/>
      <c r="F16" s="900"/>
      <c r="G16" s="900"/>
      <c r="H16" s="900"/>
      <c r="I16" s="900"/>
      <c r="J16" s="900"/>
      <c r="K16" s="900"/>
      <c r="L16" s="901" t="s">
        <v>614</v>
      </c>
    </row>
    <row r="17" spans="1:12" s="902" customFormat="1">
      <c r="A17" s="898"/>
      <c r="B17" s="899"/>
      <c r="C17" s="900"/>
      <c r="D17" s="900"/>
      <c r="E17" s="900"/>
      <c r="F17" s="900"/>
      <c r="G17" s="900"/>
      <c r="H17" s="900"/>
      <c r="I17" s="900"/>
      <c r="J17" s="900"/>
      <c r="K17" s="900"/>
      <c r="L17" s="901"/>
    </row>
    <row r="18" spans="1:12" ht="15" customHeight="1">
      <c r="A18" s="1073" t="s">
        <v>685</v>
      </c>
      <c r="B18" s="1073"/>
      <c r="C18" s="1073"/>
      <c r="D18" s="1073"/>
      <c r="E18" s="1073"/>
      <c r="F18" s="1073"/>
      <c r="G18" s="1073"/>
      <c r="H18" s="1073"/>
      <c r="I18" s="1073"/>
      <c r="J18" s="1073"/>
      <c r="K18" s="1073"/>
      <c r="L18" s="1073"/>
    </row>
    <row r="19" spans="1:12" ht="15" customHeight="1">
      <c r="A19" s="1073" t="s">
        <v>693</v>
      </c>
      <c r="B19" s="1075"/>
      <c r="C19" s="1075"/>
      <c r="D19" s="1075"/>
      <c r="E19" s="1075"/>
      <c r="F19" s="1075"/>
      <c r="G19" s="1075"/>
      <c r="H19" s="1075"/>
      <c r="I19" s="1075"/>
      <c r="J19" s="1075"/>
      <c r="K19" s="1075"/>
      <c r="L19" s="1075"/>
    </row>
    <row r="20" spans="1:12" ht="15" customHeight="1">
      <c r="A20" s="1073" t="s">
        <v>694</v>
      </c>
      <c r="B20" s="1075"/>
      <c r="C20" s="1075"/>
      <c r="D20" s="1075"/>
      <c r="E20" s="1075"/>
      <c r="F20" s="1075"/>
      <c r="G20" s="1075"/>
      <c r="H20" s="1075"/>
      <c r="I20" s="1075"/>
      <c r="J20" s="1075"/>
      <c r="K20" s="1075"/>
      <c r="L20" s="1075"/>
    </row>
    <row r="21" spans="1:12" ht="30" customHeight="1">
      <c r="A21" s="1073" t="s">
        <v>695</v>
      </c>
      <c r="B21" s="1075"/>
      <c r="C21" s="1075"/>
      <c r="D21" s="1075"/>
      <c r="E21" s="1075"/>
      <c r="F21" s="1075"/>
      <c r="G21" s="1075"/>
      <c r="H21" s="1075"/>
      <c r="I21" s="1075"/>
      <c r="J21" s="1075"/>
      <c r="K21" s="1075"/>
      <c r="L21" s="1075"/>
    </row>
    <row r="22" spans="1:12" ht="30" customHeight="1">
      <c r="A22" s="1073" t="s">
        <v>691</v>
      </c>
      <c r="B22" s="1073"/>
      <c r="C22" s="1073"/>
      <c r="D22" s="1073"/>
      <c r="E22" s="1073"/>
      <c r="F22" s="1073"/>
      <c r="G22" s="1073"/>
      <c r="H22" s="1073"/>
      <c r="I22" s="1073"/>
      <c r="J22" s="1073"/>
      <c r="K22" s="1073"/>
      <c r="L22" s="1073"/>
    </row>
    <row r="23" spans="1:12" ht="45" customHeight="1">
      <c r="A23" s="1073" t="s">
        <v>692</v>
      </c>
      <c r="B23" s="1073"/>
      <c r="C23" s="1073"/>
      <c r="D23" s="1073"/>
      <c r="E23" s="1073"/>
      <c r="F23" s="1073"/>
      <c r="G23" s="1073"/>
      <c r="H23" s="1073"/>
      <c r="I23" s="1073"/>
      <c r="J23" s="1073"/>
      <c r="K23" s="1073"/>
      <c r="L23" s="1073"/>
    </row>
    <row r="24" spans="1:12">
      <c r="A24" s="1076"/>
      <c r="B24" s="1076"/>
      <c r="C24" s="1076"/>
      <c r="D24" s="1076"/>
      <c r="E24" s="1076"/>
      <c r="F24" s="1076"/>
      <c r="G24" s="1076"/>
      <c r="H24" s="1076"/>
      <c r="I24" s="1076"/>
      <c r="J24" s="1076"/>
    </row>
    <row r="25" spans="1:12">
      <c r="A25" s="1066" t="s">
        <v>127</v>
      </c>
      <c r="B25" s="1066"/>
      <c r="C25" s="1066"/>
      <c r="D25" s="1066"/>
      <c r="E25" s="1066"/>
      <c r="F25" s="1066"/>
      <c r="G25" s="1066"/>
      <c r="H25" s="1066"/>
      <c r="I25" s="1066"/>
      <c r="J25" s="1066"/>
      <c r="K25" s="1066"/>
    </row>
  </sheetData>
  <sheetProtection sheet="1" objects="1" scenarios="1"/>
  <mergeCells count="10">
    <mergeCell ref="A25:K25"/>
    <mergeCell ref="A20:L20"/>
    <mergeCell ref="A21:L21"/>
    <mergeCell ref="A1:L1"/>
    <mergeCell ref="A2:B2"/>
    <mergeCell ref="A19:L19"/>
    <mergeCell ref="A24:J24"/>
    <mergeCell ref="A18:L18"/>
    <mergeCell ref="A22:L22"/>
    <mergeCell ref="A23:L23"/>
  </mergeCells>
  <pageMargins left="0.70866141732283472" right="0.70866141732283472" top="0.74803149606299213" bottom="0.74803149606299213" header="0.31496062992125984" footer="0.31496062992125984"/>
  <pageSetup paperSize="9"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CFFCC"/>
    <pageSetUpPr fitToPage="1"/>
  </sheetPr>
  <dimension ref="A1:P55"/>
  <sheetViews>
    <sheetView workbookViewId="0">
      <selection sqref="A1:I1"/>
    </sheetView>
  </sheetViews>
  <sheetFormatPr baseColWidth="10" defaultColWidth="8.83203125" defaultRowHeight="11"/>
  <cols>
    <col min="1" max="1" width="20.83203125" style="884" bestFit="1" customWidth="1"/>
    <col min="2" max="3" width="10.5" style="868" customWidth="1"/>
    <col min="4" max="4" width="1.6640625" style="868" customWidth="1"/>
    <col min="5" max="6" width="10.5" style="868" customWidth="1"/>
    <col min="7" max="7" width="1.6640625" style="868" customWidth="1"/>
    <col min="8" max="9" width="10.5" style="868" customWidth="1"/>
    <col min="10" max="256" width="9.1640625" style="867"/>
    <col min="257" max="257" width="33" style="867" customWidth="1"/>
    <col min="258" max="259" width="10.5" style="867" customWidth="1"/>
    <col min="260" max="260" width="1.6640625" style="867" customWidth="1"/>
    <col min="261" max="262" width="10.5" style="867" customWidth="1"/>
    <col min="263" max="263" width="1.6640625" style="867" customWidth="1"/>
    <col min="264" max="265" width="10.5" style="867" customWidth="1"/>
    <col min="266" max="512" width="9.1640625" style="867"/>
    <col min="513" max="513" width="33" style="867" customWidth="1"/>
    <col min="514" max="515" width="10.5" style="867" customWidth="1"/>
    <col min="516" max="516" width="1.6640625" style="867" customWidth="1"/>
    <col min="517" max="518" width="10.5" style="867" customWidth="1"/>
    <col min="519" max="519" width="1.6640625" style="867" customWidth="1"/>
    <col min="520" max="521" width="10.5" style="867" customWidth="1"/>
    <col min="522" max="768" width="9.1640625" style="867"/>
    <col min="769" max="769" width="33" style="867" customWidth="1"/>
    <col min="770" max="771" width="10.5" style="867" customWidth="1"/>
    <col min="772" max="772" width="1.6640625" style="867" customWidth="1"/>
    <col min="773" max="774" width="10.5" style="867" customWidth="1"/>
    <col min="775" max="775" width="1.6640625" style="867" customWidth="1"/>
    <col min="776" max="777" width="10.5" style="867" customWidth="1"/>
    <col min="778" max="1024" width="9.1640625" style="867"/>
    <col min="1025" max="1025" width="33" style="867" customWidth="1"/>
    <col min="1026" max="1027" width="10.5" style="867" customWidth="1"/>
    <col min="1028" max="1028" width="1.6640625" style="867" customWidth="1"/>
    <col min="1029" max="1030" width="10.5" style="867" customWidth="1"/>
    <col min="1031" max="1031" width="1.6640625" style="867" customWidth="1"/>
    <col min="1032" max="1033" width="10.5" style="867" customWidth="1"/>
    <col min="1034" max="1280" width="9.1640625" style="867"/>
    <col min="1281" max="1281" width="33" style="867" customWidth="1"/>
    <col min="1282" max="1283" width="10.5" style="867" customWidth="1"/>
    <col min="1284" max="1284" width="1.6640625" style="867" customWidth="1"/>
    <col min="1285" max="1286" width="10.5" style="867" customWidth="1"/>
    <col min="1287" max="1287" width="1.6640625" style="867" customWidth="1"/>
    <col min="1288" max="1289" width="10.5" style="867" customWidth="1"/>
    <col min="1290" max="1536" width="9.1640625" style="867"/>
    <col min="1537" max="1537" width="33" style="867" customWidth="1"/>
    <col min="1538" max="1539" width="10.5" style="867" customWidth="1"/>
    <col min="1540" max="1540" width="1.6640625" style="867" customWidth="1"/>
    <col min="1541" max="1542" width="10.5" style="867" customWidth="1"/>
    <col min="1543" max="1543" width="1.6640625" style="867" customWidth="1"/>
    <col min="1544" max="1545" width="10.5" style="867" customWidth="1"/>
    <col min="1546" max="1792" width="9.1640625" style="867"/>
    <col min="1793" max="1793" width="33" style="867" customWidth="1"/>
    <col min="1794" max="1795" width="10.5" style="867" customWidth="1"/>
    <col min="1796" max="1796" width="1.6640625" style="867" customWidth="1"/>
    <col min="1797" max="1798" width="10.5" style="867" customWidth="1"/>
    <col min="1799" max="1799" width="1.6640625" style="867" customWidth="1"/>
    <col min="1800" max="1801" width="10.5" style="867" customWidth="1"/>
    <col min="1802" max="2048" width="9.1640625" style="867"/>
    <col min="2049" max="2049" width="33" style="867" customWidth="1"/>
    <col min="2050" max="2051" width="10.5" style="867" customWidth="1"/>
    <col min="2052" max="2052" width="1.6640625" style="867" customWidth="1"/>
    <col min="2053" max="2054" width="10.5" style="867" customWidth="1"/>
    <col min="2055" max="2055" width="1.6640625" style="867" customWidth="1"/>
    <col min="2056" max="2057" width="10.5" style="867" customWidth="1"/>
    <col min="2058" max="2304" width="9.1640625" style="867"/>
    <col min="2305" max="2305" width="33" style="867" customWidth="1"/>
    <col min="2306" max="2307" width="10.5" style="867" customWidth="1"/>
    <col min="2308" max="2308" width="1.6640625" style="867" customWidth="1"/>
    <col min="2309" max="2310" width="10.5" style="867" customWidth="1"/>
    <col min="2311" max="2311" width="1.6640625" style="867" customWidth="1"/>
    <col min="2312" max="2313" width="10.5" style="867" customWidth="1"/>
    <col min="2314" max="2560" width="9.1640625" style="867"/>
    <col min="2561" max="2561" width="33" style="867" customWidth="1"/>
    <col min="2562" max="2563" width="10.5" style="867" customWidth="1"/>
    <col min="2564" max="2564" width="1.6640625" style="867" customWidth="1"/>
    <col min="2565" max="2566" width="10.5" style="867" customWidth="1"/>
    <col min="2567" max="2567" width="1.6640625" style="867" customWidth="1"/>
    <col min="2568" max="2569" width="10.5" style="867" customWidth="1"/>
    <col min="2570" max="2816" width="9.1640625" style="867"/>
    <col min="2817" max="2817" width="33" style="867" customWidth="1"/>
    <col min="2818" max="2819" width="10.5" style="867" customWidth="1"/>
    <col min="2820" max="2820" width="1.6640625" style="867" customWidth="1"/>
    <col min="2821" max="2822" width="10.5" style="867" customWidth="1"/>
    <col min="2823" max="2823" width="1.6640625" style="867" customWidth="1"/>
    <col min="2824" max="2825" width="10.5" style="867" customWidth="1"/>
    <col min="2826" max="3072" width="9.1640625" style="867"/>
    <col min="3073" max="3073" width="33" style="867" customWidth="1"/>
    <col min="3074" max="3075" width="10.5" style="867" customWidth="1"/>
    <col min="3076" max="3076" width="1.6640625" style="867" customWidth="1"/>
    <col min="3077" max="3078" width="10.5" style="867" customWidth="1"/>
    <col min="3079" max="3079" width="1.6640625" style="867" customWidth="1"/>
    <col min="3080" max="3081" width="10.5" style="867" customWidth="1"/>
    <col min="3082" max="3328" width="9.1640625" style="867"/>
    <col min="3329" max="3329" width="33" style="867" customWidth="1"/>
    <col min="3330" max="3331" width="10.5" style="867" customWidth="1"/>
    <col min="3332" max="3332" width="1.6640625" style="867" customWidth="1"/>
    <col min="3333" max="3334" width="10.5" style="867" customWidth="1"/>
    <col min="3335" max="3335" width="1.6640625" style="867" customWidth="1"/>
    <col min="3336" max="3337" width="10.5" style="867" customWidth="1"/>
    <col min="3338" max="3584" width="9.1640625" style="867"/>
    <col min="3585" max="3585" width="33" style="867" customWidth="1"/>
    <col min="3586" max="3587" width="10.5" style="867" customWidth="1"/>
    <col min="3588" max="3588" width="1.6640625" style="867" customWidth="1"/>
    <col min="3589" max="3590" width="10.5" style="867" customWidth="1"/>
    <col min="3591" max="3591" width="1.6640625" style="867" customWidth="1"/>
    <col min="3592" max="3593" width="10.5" style="867" customWidth="1"/>
    <col min="3594" max="3840" width="9.1640625" style="867"/>
    <col min="3841" max="3841" width="33" style="867" customWidth="1"/>
    <col min="3842" max="3843" width="10.5" style="867" customWidth="1"/>
    <col min="3844" max="3844" width="1.6640625" style="867" customWidth="1"/>
    <col min="3845" max="3846" width="10.5" style="867" customWidth="1"/>
    <col min="3847" max="3847" width="1.6640625" style="867" customWidth="1"/>
    <col min="3848" max="3849" width="10.5" style="867" customWidth="1"/>
    <col min="3850" max="4096" width="9.1640625" style="867"/>
    <col min="4097" max="4097" width="33" style="867" customWidth="1"/>
    <col min="4098" max="4099" width="10.5" style="867" customWidth="1"/>
    <col min="4100" max="4100" width="1.6640625" style="867" customWidth="1"/>
    <col min="4101" max="4102" width="10.5" style="867" customWidth="1"/>
    <col min="4103" max="4103" width="1.6640625" style="867" customWidth="1"/>
    <col min="4104" max="4105" width="10.5" style="867" customWidth="1"/>
    <col min="4106" max="4352" width="9.1640625" style="867"/>
    <col min="4353" max="4353" width="33" style="867" customWidth="1"/>
    <col min="4354" max="4355" width="10.5" style="867" customWidth="1"/>
    <col min="4356" max="4356" width="1.6640625" style="867" customWidth="1"/>
    <col min="4357" max="4358" width="10.5" style="867" customWidth="1"/>
    <col min="4359" max="4359" width="1.6640625" style="867" customWidth="1"/>
    <col min="4360" max="4361" width="10.5" style="867" customWidth="1"/>
    <col min="4362" max="4608" width="9.1640625" style="867"/>
    <col min="4609" max="4609" width="33" style="867" customWidth="1"/>
    <col min="4610" max="4611" width="10.5" style="867" customWidth="1"/>
    <col min="4612" max="4612" width="1.6640625" style="867" customWidth="1"/>
    <col min="4613" max="4614" width="10.5" style="867" customWidth="1"/>
    <col min="4615" max="4615" width="1.6640625" style="867" customWidth="1"/>
    <col min="4616" max="4617" width="10.5" style="867" customWidth="1"/>
    <col min="4618" max="4864" width="9.1640625" style="867"/>
    <col min="4865" max="4865" width="33" style="867" customWidth="1"/>
    <col min="4866" max="4867" width="10.5" style="867" customWidth="1"/>
    <col min="4868" max="4868" width="1.6640625" style="867" customWidth="1"/>
    <col min="4869" max="4870" width="10.5" style="867" customWidth="1"/>
    <col min="4871" max="4871" width="1.6640625" style="867" customWidth="1"/>
    <col min="4872" max="4873" width="10.5" style="867" customWidth="1"/>
    <col min="4874" max="5120" width="9.1640625" style="867"/>
    <col min="5121" max="5121" width="33" style="867" customWidth="1"/>
    <col min="5122" max="5123" width="10.5" style="867" customWidth="1"/>
    <col min="5124" max="5124" width="1.6640625" style="867" customWidth="1"/>
    <col min="5125" max="5126" width="10.5" style="867" customWidth="1"/>
    <col min="5127" max="5127" width="1.6640625" style="867" customWidth="1"/>
    <col min="5128" max="5129" width="10.5" style="867" customWidth="1"/>
    <col min="5130" max="5376" width="9.1640625" style="867"/>
    <col min="5377" max="5377" width="33" style="867" customWidth="1"/>
    <col min="5378" max="5379" width="10.5" style="867" customWidth="1"/>
    <col min="5380" max="5380" width="1.6640625" style="867" customWidth="1"/>
    <col min="5381" max="5382" width="10.5" style="867" customWidth="1"/>
    <col min="5383" max="5383" width="1.6640625" style="867" customWidth="1"/>
    <col min="5384" max="5385" width="10.5" style="867" customWidth="1"/>
    <col min="5386" max="5632" width="9.1640625" style="867"/>
    <col min="5633" max="5633" width="33" style="867" customWidth="1"/>
    <col min="5634" max="5635" width="10.5" style="867" customWidth="1"/>
    <col min="5636" max="5636" width="1.6640625" style="867" customWidth="1"/>
    <col min="5637" max="5638" width="10.5" style="867" customWidth="1"/>
    <col min="5639" max="5639" width="1.6640625" style="867" customWidth="1"/>
    <col min="5640" max="5641" width="10.5" style="867" customWidth="1"/>
    <col min="5642" max="5888" width="9.1640625" style="867"/>
    <col min="5889" max="5889" width="33" style="867" customWidth="1"/>
    <col min="5890" max="5891" width="10.5" style="867" customWidth="1"/>
    <col min="5892" max="5892" width="1.6640625" style="867" customWidth="1"/>
    <col min="5893" max="5894" width="10.5" style="867" customWidth="1"/>
    <col min="5895" max="5895" width="1.6640625" style="867" customWidth="1"/>
    <col min="5896" max="5897" width="10.5" style="867" customWidth="1"/>
    <col min="5898" max="6144" width="9.1640625" style="867"/>
    <col min="6145" max="6145" width="33" style="867" customWidth="1"/>
    <col min="6146" max="6147" width="10.5" style="867" customWidth="1"/>
    <col min="6148" max="6148" width="1.6640625" style="867" customWidth="1"/>
    <col min="6149" max="6150" width="10.5" style="867" customWidth="1"/>
    <col min="6151" max="6151" width="1.6640625" style="867" customWidth="1"/>
    <col min="6152" max="6153" width="10.5" style="867" customWidth="1"/>
    <col min="6154" max="6400" width="9.1640625" style="867"/>
    <col min="6401" max="6401" width="33" style="867" customWidth="1"/>
    <col min="6402" max="6403" width="10.5" style="867" customWidth="1"/>
    <col min="6404" max="6404" width="1.6640625" style="867" customWidth="1"/>
    <col min="6405" max="6406" width="10.5" style="867" customWidth="1"/>
    <col min="6407" max="6407" width="1.6640625" style="867" customWidth="1"/>
    <col min="6408" max="6409" width="10.5" style="867" customWidth="1"/>
    <col min="6410" max="6656" width="9.1640625" style="867"/>
    <col min="6657" max="6657" width="33" style="867" customWidth="1"/>
    <col min="6658" max="6659" width="10.5" style="867" customWidth="1"/>
    <col min="6660" max="6660" width="1.6640625" style="867" customWidth="1"/>
    <col min="6661" max="6662" width="10.5" style="867" customWidth="1"/>
    <col min="6663" max="6663" width="1.6640625" style="867" customWidth="1"/>
    <col min="6664" max="6665" width="10.5" style="867" customWidth="1"/>
    <col min="6666" max="6912" width="9.1640625" style="867"/>
    <col min="6913" max="6913" width="33" style="867" customWidth="1"/>
    <col min="6914" max="6915" width="10.5" style="867" customWidth="1"/>
    <col min="6916" max="6916" width="1.6640625" style="867" customWidth="1"/>
    <col min="6917" max="6918" width="10.5" style="867" customWidth="1"/>
    <col min="6919" max="6919" width="1.6640625" style="867" customWidth="1"/>
    <col min="6920" max="6921" width="10.5" style="867" customWidth="1"/>
    <col min="6922" max="7168" width="9.1640625" style="867"/>
    <col min="7169" max="7169" width="33" style="867" customWidth="1"/>
    <col min="7170" max="7171" width="10.5" style="867" customWidth="1"/>
    <col min="7172" max="7172" width="1.6640625" style="867" customWidth="1"/>
    <col min="7173" max="7174" width="10.5" style="867" customWidth="1"/>
    <col min="7175" max="7175" width="1.6640625" style="867" customWidth="1"/>
    <col min="7176" max="7177" width="10.5" style="867" customWidth="1"/>
    <col min="7178" max="7424" width="9.1640625" style="867"/>
    <col min="7425" max="7425" width="33" style="867" customWidth="1"/>
    <col min="7426" max="7427" width="10.5" style="867" customWidth="1"/>
    <col min="7428" max="7428" width="1.6640625" style="867" customWidth="1"/>
    <col min="7429" max="7430" width="10.5" style="867" customWidth="1"/>
    <col min="7431" max="7431" width="1.6640625" style="867" customWidth="1"/>
    <col min="7432" max="7433" width="10.5" style="867" customWidth="1"/>
    <col min="7434" max="7680" width="9.1640625" style="867"/>
    <col min="7681" max="7681" width="33" style="867" customWidth="1"/>
    <col min="7682" max="7683" width="10.5" style="867" customWidth="1"/>
    <col min="7684" max="7684" width="1.6640625" style="867" customWidth="1"/>
    <col min="7685" max="7686" width="10.5" style="867" customWidth="1"/>
    <col min="7687" max="7687" width="1.6640625" style="867" customWidth="1"/>
    <col min="7688" max="7689" width="10.5" style="867" customWidth="1"/>
    <col min="7690" max="7936" width="9.1640625" style="867"/>
    <col min="7937" max="7937" width="33" style="867" customWidth="1"/>
    <col min="7938" max="7939" width="10.5" style="867" customWidth="1"/>
    <col min="7940" max="7940" width="1.6640625" style="867" customWidth="1"/>
    <col min="7941" max="7942" width="10.5" style="867" customWidth="1"/>
    <col min="7943" max="7943" width="1.6640625" style="867" customWidth="1"/>
    <col min="7944" max="7945" width="10.5" style="867" customWidth="1"/>
    <col min="7946" max="8192" width="9.1640625" style="867"/>
    <col min="8193" max="8193" width="33" style="867" customWidth="1"/>
    <col min="8194" max="8195" width="10.5" style="867" customWidth="1"/>
    <col min="8196" max="8196" width="1.6640625" style="867" customWidth="1"/>
    <col min="8197" max="8198" width="10.5" style="867" customWidth="1"/>
    <col min="8199" max="8199" width="1.6640625" style="867" customWidth="1"/>
    <col min="8200" max="8201" width="10.5" style="867" customWidth="1"/>
    <col min="8202" max="8448" width="9.1640625" style="867"/>
    <col min="8449" max="8449" width="33" style="867" customWidth="1"/>
    <col min="8450" max="8451" width="10.5" style="867" customWidth="1"/>
    <col min="8452" max="8452" width="1.6640625" style="867" customWidth="1"/>
    <col min="8453" max="8454" width="10.5" style="867" customWidth="1"/>
    <col min="8455" max="8455" width="1.6640625" style="867" customWidth="1"/>
    <col min="8456" max="8457" width="10.5" style="867" customWidth="1"/>
    <col min="8458" max="8704" width="9.1640625" style="867"/>
    <col min="8705" max="8705" width="33" style="867" customWidth="1"/>
    <col min="8706" max="8707" width="10.5" style="867" customWidth="1"/>
    <col min="8708" max="8708" width="1.6640625" style="867" customWidth="1"/>
    <col min="8709" max="8710" width="10.5" style="867" customWidth="1"/>
    <col min="8711" max="8711" width="1.6640625" style="867" customWidth="1"/>
    <col min="8712" max="8713" width="10.5" style="867" customWidth="1"/>
    <col min="8714" max="8960" width="9.1640625" style="867"/>
    <col min="8961" max="8961" width="33" style="867" customWidth="1"/>
    <col min="8962" max="8963" width="10.5" style="867" customWidth="1"/>
    <col min="8964" max="8964" width="1.6640625" style="867" customWidth="1"/>
    <col min="8965" max="8966" width="10.5" style="867" customWidth="1"/>
    <col min="8967" max="8967" width="1.6640625" style="867" customWidth="1"/>
    <col min="8968" max="8969" width="10.5" style="867" customWidth="1"/>
    <col min="8970" max="9216" width="9.1640625" style="867"/>
    <col min="9217" max="9217" width="33" style="867" customWidth="1"/>
    <col min="9218" max="9219" width="10.5" style="867" customWidth="1"/>
    <col min="9220" max="9220" width="1.6640625" style="867" customWidth="1"/>
    <col min="9221" max="9222" width="10.5" style="867" customWidth="1"/>
    <col min="9223" max="9223" width="1.6640625" style="867" customWidth="1"/>
    <col min="9224" max="9225" width="10.5" style="867" customWidth="1"/>
    <col min="9226" max="9472" width="9.1640625" style="867"/>
    <col min="9473" max="9473" width="33" style="867" customWidth="1"/>
    <col min="9474" max="9475" width="10.5" style="867" customWidth="1"/>
    <col min="9476" max="9476" width="1.6640625" style="867" customWidth="1"/>
    <col min="9477" max="9478" width="10.5" style="867" customWidth="1"/>
    <col min="9479" max="9479" width="1.6640625" style="867" customWidth="1"/>
    <col min="9480" max="9481" width="10.5" style="867" customWidth="1"/>
    <col min="9482" max="9728" width="9.1640625" style="867"/>
    <col min="9729" max="9729" width="33" style="867" customWidth="1"/>
    <col min="9730" max="9731" width="10.5" style="867" customWidth="1"/>
    <col min="9732" max="9732" width="1.6640625" style="867" customWidth="1"/>
    <col min="9733" max="9734" width="10.5" style="867" customWidth="1"/>
    <col min="9735" max="9735" width="1.6640625" style="867" customWidth="1"/>
    <col min="9736" max="9737" width="10.5" style="867" customWidth="1"/>
    <col min="9738" max="9984" width="9.1640625" style="867"/>
    <col min="9985" max="9985" width="33" style="867" customWidth="1"/>
    <col min="9986" max="9987" width="10.5" style="867" customWidth="1"/>
    <col min="9988" max="9988" width="1.6640625" style="867" customWidth="1"/>
    <col min="9989" max="9990" width="10.5" style="867" customWidth="1"/>
    <col min="9991" max="9991" width="1.6640625" style="867" customWidth="1"/>
    <col min="9992" max="9993" width="10.5" style="867" customWidth="1"/>
    <col min="9994" max="10240" width="9.1640625" style="867"/>
    <col min="10241" max="10241" width="33" style="867" customWidth="1"/>
    <col min="10242" max="10243" width="10.5" style="867" customWidth="1"/>
    <col min="10244" max="10244" width="1.6640625" style="867" customWidth="1"/>
    <col min="10245" max="10246" width="10.5" style="867" customWidth="1"/>
    <col min="10247" max="10247" width="1.6640625" style="867" customWidth="1"/>
    <col min="10248" max="10249" width="10.5" style="867" customWidth="1"/>
    <col min="10250" max="10496" width="9.1640625" style="867"/>
    <col min="10497" max="10497" width="33" style="867" customWidth="1"/>
    <col min="10498" max="10499" width="10.5" style="867" customWidth="1"/>
    <col min="10500" max="10500" width="1.6640625" style="867" customWidth="1"/>
    <col min="10501" max="10502" width="10.5" style="867" customWidth="1"/>
    <col min="10503" max="10503" width="1.6640625" style="867" customWidth="1"/>
    <col min="10504" max="10505" width="10.5" style="867" customWidth="1"/>
    <col min="10506" max="10752" width="9.1640625" style="867"/>
    <col min="10753" max="10753" width="33" style="867" customWidth="1"/>
    <col min="10754" max="10755" width="10.5" style="867" customWidth="1"/>
    <col min="10756" max="10756" width="1.6640625" style="867" customWidth="1"/>
    <col min="10757" max="10758" width="10.5" style="867" customWidth="1"/>
    <col min="10759" max="10759" width="1.6640625" style="867" customWidth="1"/>
    <col min="10760" max="10761" width="10.5" style="867" customWidth="1"/>
    <col min="10762" max="11008" width="9.1640625" style="867"/>
    <col min="11009" max="11009" width="33" style="867" customWidth="1"/>
    <col min="11010" max="11011" width="10.5" style="867" customWidth="1"/>
    <col min="11012" max="11012" width="1.6640625" style="867" customWidth="1"/>
    <col min="11013" max="11014" width="10.5" style="867" customWidth="1"/>
    <col min="11015" max="11015" width="1.6640625" style="867" customWidth="1"/>
    <col min="11016" max="11017" width="10.5" style="867" customWidth="1"/>
    <col min="11018" max="11264" width="9.1640625" style="867"/>
    <col min="11265" max="11265" width="33" style="867" customWidth="1"/>
    <col min="11266" max="11267" width="10.5" style="867" customWidth="1"/>
    <col min="11268" max="11268" width="1.6640625" style="867" customWidth="1"/>
    <col min="11269" max="11270" width="10.5" style="867" customWidth="1"/>
    <col min="11271" max="11271" width="1.6640625" style="867" customWidth="1"/>
    <col min="11272" max="11273" width="10.5" style="867" customWidth="1"/>
    <col min="11274" max="11520" width="9.1640625" style="867"/>
    <col min="11521" max="11521" width="33" style="867" customWidth="1"/>
    <col min="11522" max="11523" width="10.5" style="867" customWidth="1"/>
    <col min="11524" max="11524" width="1.6640625" style="867" customWidth="1"/>
    <col min="11525" max="11526" width="10.5" style="867" customWidth="1"/>
    <col min="11527" max="11527" width="1.6640625" style="867" customWidth="1"/>
    <col min="11528" max="11529" width="10.5" style="867" customWidth="1"/>
    <col min="11530" max="11776" width="9.1640625" style="867"/>
    <col min="11777" max="11777" width="33" style="867" customWidth="1"/>
    <col min="11778" max="11779" width="10.5" style="867" customWidth="1"/>
    <col min="11780" max="11780" width="1.6640625" style="867" customWidth="1"/>
    <col min="11781" max="11782" width="10.5" style="867" customWidth="1"/>
    <col min="11783" max="11783" width="1.6640625" style="867" customWidth="1"/>
    <col min="11784" max="11785" width="10.5" style="867" customWidth="1"/>
    <col min="11786" max="12032" width="9.1640625" style="867"/>
    <col min="12033" max="12033" width="33" style="867" customWidth="1"/>
    <col min="12034" max="12035" width="10.5" style="867" customWidth="1"/>
    <col min="12036" max="12036" width="1.6640625" style="867" customWidth="1"/>
    <col min="12037" max="12038" width="10.5" style="867" customWidth="1"/>
    <col min="12039" max="12039" width="1.6640625" style="867" customWidth="1"/>
    <col min="12040" max="12041" width="10.5" style="867" customWidth="1"/>
    <col min="12042" max="12288" width="9.1640625" style="867"/>
    <col min="12289" max="12289" width="33" style="867" customWidth="1"/>
    <col min="12290" max="12291" width="10.5" style="867" customWidth="1"/>
    <col min="12292" max="12292" width="1.6640625" style="867" customWidth="1"/>
    <col min="12293" max="12294" width="10.5" style="867" customWidth="1"/>
    <col min="12295" max="12295" width="1.6640625" style="867" customWidth="1"/>
    <col min="12296" max="12297" width="10.5" style="867" customWidth="1"/>
    <col min="12298" max="12544" width="9.1640625" style="867"/>
    <col min="12545" max="12545" width="33" style="867" customWidth="1"/>
    <col min="12546" max="12547" width="10.5" style="867" customWidth="1"/>
    <col min="12548" max="12548" width="1.6640625" style="867" customWidth="1"/>
    <col min="12549" max="12550" width="10.5" style="867" customWidth="1"/>
    <col min="12551" max="12551" width="1.6640625" style="867" customWidth="1"/>
    <col min="12552" max="12553" width="10.5" style="867" customWidth="1"/>
    <col min="12554" max="12800" width="9.1640625" style="867"/>
    <col min="12801" max="12801" width="33" style="867" customWidth="1"/>
    <col min="12802" max="12803" width="10.5" style="867" customWidth="1"/>
    <col min="12804" max="12804" width="1.6640625" style="867" customWidth="1"/>
    <col min="12805" max="12806" width="10.5" style="867" customWidth="1"/>
    <col min="12807" max="12807" width="1.6640625" style="867" customWidth="1"/>
    <col min="12808" max="12809" width="10.5" style="867" customWidth="1"/>
    <col min="12810" max="13056" width="9.1640625" style="867"/>
    <col min="13057" max="13057" width="33" style="867" customWidth="1"/>
    <col min="13058" max="13059" width="10.5" style="867" customWidth="1"/>
    <col min="13060" max="13060" width="1.6640625" style="867" customWidth="1"/>
    <col min="13061" max="13062" width="10.5" style="867" customWidth="1"/>
    <col min="13063" max="13063" width="1.6640625" style="867" customWidth="1"/>
    <col min="13064" max="13065" width="10.5" style="867" customWidth="1"/>
    <col min="13066" max="13312" width="9.1640625" style="867"/>
    <col min="13313" max="13313" width="33" style="867" customWidth="1"/>
    <col min="13314" max="13315" width="10.5" style="867" customWidth="1"/>
    <col min="13316" max="13316" width="1.6640625" style="867" customWidth="1"/>
    <col min="13317" max="13318" width="10.5" style="867" customWidth="1"/>
    <col min="13319" max="13319" width="1.6640625" style="867" customWidth="1"/>
    <col min="13320" max="13321" width="10.5" style="867" customWidth="1"/>
    <col min="13322" max="13568" width="9.1640625" style="867"/>
    <col min="13569" max="13569" width="33" style="867" customWidth="1"/>
    <col min="13570" max="13571" width="10.5" style="867" customWidth="1"/>
    <col min="13572" max="13572" width="1.6640625" style="867" customWidth="1"/>
    <col min="13573" max="13574" width="10.5" style="867" customWidth="1"/>
    <col min="13575" max="13575" width="1.6640625" style="867" customWidth="1"/>
    <col min="13576" max="13577" width="10.5" style="867" customWidth="1"/>
    <col min="13578" max="13824" width="9.1640625" style="867"/>
    <col min="13825" max="13825" width="33" style="867" customWidth="1"/>
    <col min="13826" max="13827" width="10.5" style="867" customWidth="1"/>
    <col min="13828" max="13828" width="1.6640625" style="867" customWidth="1"/>
    <col min="13829" max="13830" width="10.5" style="867" customWidth="1"/>
    <col min="13831" max="13831" width="1.6640625" style="867" customWidth="1"/>
    <col min="13832" max="13833" width="10.5" style="867" customWidth="1"/>
    <col min="13834" max="14080" width="9.1640625" style="867"/>
    <col min="14081" max="14081" width="33" style="867" customWidth="1"/>
    <col min="14082" max="14083" width="10.5" style="867" customWidth="1"/>
    <col min="14084" max="14084" width="1.6640625" style="867" customWidth="1"/>
    <col min="14085" max="14086" width="10.5" style="867" customWidth="1"/>
    <col min="14087" max="14087" width="1.6640625" style="867" customWidth="1"/>
    <col min="14088" max="14089" width="10.5" style="867" customWidth="1"/>
    <col min="14090" max="14336" width="9.1640625" style="867"/>
    <col min="14337" max="14337" width="33" style="867" customWidth="1"/>
    <col min="14338" max="14339" width="10.5" style="867" customWidth="1"/>
    <col min="14340" max="14340" width="1.6640625" style="867" customWidth="1"/>
    <col min="14341" max="14342" width="10.5" style="867" customWidth="1"/>
    <col min="14343" max="14343" width="1.6640625" style="867" customWidth="1"/>
    <col min="14344" max="14345" width="10.5" style="867" customWidth="1"/>
    <col min="14346" max="14592" width="9.1640625" style="867"/>
    <col min="14593" max="14593" width="33" style="867" customWidth="1"/>
    <col min="14594" max="14595" width="10.5" style="867" customWidth="1"/>
    <col min="14596" max="14596" width="1.6640625" style="867" customWidth="1"/>
    <col min="14597" max="14598" width="10.5" style="867" customWidth="1"/>
    <col min="14599" max="14599" width="1.6640625" style="867" customWidth="1"/>
    <col min="14600" max="14601" width="10.5" style="867" customWidth="1"/>
    <col min="14602" max="14848" width="9.1640625" style="867"/>
    <col min="14849" max="14849" width="33" style="867" customWidth="1"/>
    <col min="14850" max="14851" width="10.5" style="867" customWidth="1"/>
    <col min="14852" max="14852" width="1.6640625" style="867" customWidth="1"/>
    <col min="14853" max="14854" width="10.5" style="867" customWidth="1"/>
    <col min="14855" max="14855" width="1.6640625" style="867" customWidth="1"/>
    <col min="14856" max="14857" width="10.5" style="867" customWidth="1"/>
    <col min="14858" max="15104" width="9.1640625" style="867"/>
    <col min="15105" max="15105" width="33" style="867" customWidth="1"/>
    <col min="15106" max="15107" width="10.5" style="867" customWidth="1"/>
    <col min="15108" max="15108" width="1.6640625" style="867" customWidth="1"/>
    <col min="15109" max="15110" width="10.5" style="867" customWidth="1"/>
    <col min="15111" max="15111" width="1.6640625" style="867" customWidth="1"/>
    <col min="15112" max="15113" width="10.5" style="867" customWidth="1"/>
    <col min="15114" max="15360" width="9.1640625" style="867"/>
    <col min="15361" max="15361" width="33" style="867" customWidth="1"/>
    <col min="15362" max="15363" width="10.5" style="867" customWidth="1"/>
    <col min="15364" max="15364" width="1.6640625" style="867" customWidth="1"/>
    <col min="15365" max="15366" width="10.5" style="867" customWidth="1"/>
    <col min="15367" max="15367" width="1.6640625" style="867" customWidth="1"/>
    <col min="15368" max="15369" width="10.5" style="867" customWidth="1"/>
    <col min="15370" max="15616" width="9.1640625" style="867"/>
    <col min="15617" max="15617" width="33" style="867" customWidth="1"/>
    <col min="15618" max="15619" width="10.5" style="867" customWidth="1"/>
    <col min="15620" max="15620" width="1.6640625" style="867" customWidth="1"/>
    <col min="15621" max="15622" width="10.5" style="867" customWidth="1"/>
    <col min="15623" max="15623" width="1.6640625" style="867" customWidth="1"/>
    <col min="15624" max="15625" width="10.5" style="867" customWidth="1"/>
    <col min="15626" max="15872" width="9.1640625" style="867"/>
    <col min="15873" max="15873" width="33" style="867" customWidth="1"/>
    <col min="15874" max="15875" width="10.5" style="867" customWidth="1"/>
    <col min="15876" max="15876" width="1.6640625" style="867" customWidth="1"/>
    <col min="15877" max="15878" width="10.5" style="867" customWidth="1"/>
    <col min="15879" max="15879" width="1.6640625" style="867" customWidth="1"/>
    <col min="15880" max="15881" width="10.5" style="867" customWidth="1"/>
    <col min="15882" max="16128" width="9.1640625" style="867"/>
    <col min="16129" max="16129" width="33" style="867" customWidth="1"/>
    <col min="16130" max="16131" width="10.5" style="867" customWidth="1"/>
    <col min="16132" max="16132" width="1.6640625" style="867" customWidth="1"/>
    <col min="16133" max="16134" width="10.5" style="867" customWidth="1"/>
    <col min="16135" max="16135" width="1.6640625" style="867" customWidth="1"/>
    <col min="16136" max="16137" width="10.5" style="867" customWidth="1"/>
    <col min="16138" max="16384" width="9.1640625" style="867"/>
  </cols>
  <sheetData>
    <row r="1" spans="1:11" ht="13">
      <c r="A1" s="1068" t="s">
        <v>758</v>
      </c>
      <c r="B1" s="1068"/>
      <c r="C1" s="1068"/>
      <c r="D1" s="1068"/>
      <c r="E1" s="1068"/>
      <c r="F1" s="1068"/>
      <c r="G1" s="1068"/>
      <c r="H1" s="1068"/>
      <c r="I1" s="1068"/>
    </row>
    <row r="2" spans="1:11" ht="12">
      <c r="A2" s="1069" t="s">
        <v>608</v>
      </c>
      <c r="B2" s="1069"/>
    </row>
    <row r="3" spans="1:11" ht="12">
      <c r="A3" s="871" t="s">
        <v>0</v>
      </c>
    </row>
    <row r="4" spans="1:11" s="876" customFormat="1" ht="12">
      <c r="A4" s="871"/>
      <c r="B4" s="868"/>
      <c r="C4" s="868"/>
      <c r="D4" s="868"/>
      <c r="E4" s="868"/>
      <c r="F4" s="868"/>
      <c r="G4" s="868"/>
      <c r="H4" s="868"/>
      <c r="I4" s="868"/>
    </row>
    <row r="5" spans="1:11" s="876" customFormat="1" ht="45" customHeight="1">
      <c r="A5" s="1082" t="s">
        <v>731</v>
      </c>
      <c r="B5" s="1082"/>
      <c r="C5" s="1082"/>
      <c r="D5" s="1082"/>
      <c r="E5" s="1082"/>
      <c r="F5" s="1082"/>
      <c r="G5" s="1082"/>
      <c r="H5" s="1082"/>
      <c r="I5" s="1082"/>
    </row>
    <row r="6" spans="1:11" s="876" customFormat="1" ht="13">
      <c r="A6" s="719"/>
      <c r="B6" s="874"/>
      <c r="C6" s="874"/>
      <c r="D6" s="874"/>
      <c r="E6" s="874"/>
      <c r="F6" s="874"/>
      <c r="G6" s="874"/>
      <c r="H6" s="874"/>
      <c r="I6" s="874"/>
    </row>
    <row r="7" spans="1:11" s="884" customFormat="1" ht="13">
      <c r="A7" s="877"/>
      <c r="B7" s="1080" t="s">
        <v>700</v>
      </c>
      <c r="C7" s="1080"/>
      <c r="D7" s="1080"/>
      <c r="E7" s="1080"/>
      <c r="F7" s="1080"/>
      <c r="G7" s="1080"/>
      <c r="H7" s="1080"/>
      <c r="I7" s="1080"/>
      <c r="K7" s="912"/>
    </row>
    <row r="8" spans="1:11" ht="52.5" customHeight="1">
      <c r="A8" s="913"/>
      <c r="B8" s="1081" t="s">
        <v>598</v>
      </c>
      <c r="C8" s="1081"/>
      <c r="D8" s="914"/>
      <c r="E8" s="1081" t="s">
        <v>599</v>
      </c>
      <c r="F8" s="1081"/>
      <c r="G8" s="914"/>
      <c r="H8" s="1081" t="s">
        <v>600</v>
      </c>
      <c r="I8" s="1081"/>
    </row>
    <row r="9" spans="1:11" ht="48">
      <c r="A9" s="881" t="s">
        <v>601</v>
      </c>
      <c r="B9" s="915" t="s">
        <v>602</v>
      </c>
      <c r="C9" s="915" t="s">
        <v>603</v>
      </c>
      <c r="D9" s="915"/>
      <c r="E9" s="915" t="s">
        <v>602</v>
      </c>
      <c r="F9" s="915" t="s">
        <v>603</v>
      </c>
      <c r="G9" s="915"/>
      <c r="H9" s="915" t="s">
        <v>604</v>
      </c>
      <c r="I9" s="915" t="s">
        <v>605</v>
      </c>
    </row>
    <row r="10" spans="1:11">
      <c r="B10" s="886"/>
      <c r="C10" s="886"/>
      <c r="D10" s="886"/>
      <c r="E10" s="886"/>
      <c r="F10" s="886"/>
      <c r="G10" s="886"/>
      <c r="H10" s="886"/>
      <c r="I10" s="886"/>
    </row>
    <row r="11" spans="1:11" ht="12">
      <c r="A11" s="916" t="s">
        <v>581</v>
      </c>
      <c r="B11" s="917">
        <v>41</v>
      </c>
      <c r="C11" s="917">
        <v>0</v>
      </c>
      <c r="D11" s="867"/>
      <c r="E11" s="917">
        <v>38</v>
      </c>
      <c r="F11" s="917">
        <v>3</v>
      </c>
      <c r="G11" s="867"/>
      <c r="H11" s="917">
        <v>38</v>
      </c>
      <c r="I11" s="917">
        <v>3</v>
      </c>
    </row>
    <row r="12" spans="1:11" ht="12">
      <c r="A12" s="916" t="s">
        <v>582</v>
      </c>
      <c r="B12" s="917">
        <v>17</v>
      </c>
      <c r="C12" s="917">
        <v>0</v>
      </c>
      <c r="D12" s="867"/>
      <c r="E12" s="917">
        <v>17</v>
      </c>
      <c r="F12" s="917">
        <v>0</v>
      </c>
      <c r="G12" s="867"/>
      <c r="H12" s="917">
        <v>17</v>
      </c>
      <c r="I12" s="917">
        <v>0</v>
      </c>
    </row>
    <row r="13" spans="1:11" ht="12">
      <c r="A13" s="916" t="s">
        <v>583</v>
      </c>
      <c r="B13" s="917">
        <v>51</v>
      </c>
      <c r="C13" s="917">
        <v>2</v>
      </c>
      <c r="D13" s="867"/>
      <c r="E13" s="917">
        <v>53</v>
      </c>
      <c r="F13" s="917">
        <v>0</v>
      </c>
      <c r="G13" s="867"/>
      <c r="H13" s="917">
        <v>51</v>
      </c>
      <c r="I13" s="917">
        <v>2</v>
      </c>
    </row>
    <row r="14" spans="1:11" ht="12">
      <c r="A14" s="916" t="s">
        <v>584</v>
      </c>
      <c r="B14" s="917">
        <v>76</v>
      </c>
      <c r="C14" s="917">
        <v>7</v>
      </c>
      <c r="D14" s="867"/>
      <c r="E14" s="917">
        <v>82</v>
      </c>
      <c r="F14" s="917">
        <v>1</v>
      </c>
      <c r="G14" s="867"/>
      <c r="H14" s="917">
        <v>75</v>
      </c>
      <c r="I14" s="917">
        <v>8</v>
      </c>
    </row>
    <row r="15" spans="1:11" ht="12">
      <c r="A15" s="916" t="s">
        <v>585</v>
      </c>
      <c r="B15" s="917">
        <v>134</v>
      </c>
      <c r="C15" s="917">
        <v>10</v>
      </c>
      <c r="D15" s="867"/>
      <c r="E15" s="917">
        <v>140</v>
      </c>
      <c r="F15" s="917">
        <v>4</v>
      </c>
      <c r="G15" s="867"/>
      <c r="H15" s="917">
        <v>131</v>
      </c>
      <c r="I15" s="917">
        <v>13</v>
      </c>
    </row>
    <row r="16" spans="1:11" ht="12">
      <c r="A16" s="916" t="s">
        <v>606</v>
      </c>
      <c r="B16" s="867">
        <v>319</v>
      </c>
      <c r="C16" s="867">
        <v>19</v>
      </c>
      <c r="D16" s="867"/>
      <c r="E16" s="867">
        <v>330</v>
      </c>
      <c r="F16" s="867">
        <v>8</v>
      </c>
      <c r="G16" s="867"/>
      <c r="H16" s="918">
        <v>312</v>
      </c>
      <c r="I16" s="867">
        <v>26</v>
      </c>
    </row>
    <row r="17" spans="1:16" ht="12">
      <c r="A17" s="916" t="s">
        <v>586</v>
      </c>
      <c r="B17" s="917">
        <v>192</v>
      </c>
      <c r="C17" s="917">
        <v>29</v>
      </c>
      <c r="D17" s="867"/>
      <c r="E17" s="917">
        <v>198</v>
      </c>
      <c r="F17" s="917">
        <v>23</v>
      </c>
      <c r="G17" s="867"/>
      <c r="H17" s="917">
        <v>170</v>
      </c>
      <c r="I17" s="917">
        <v>51</v>
      </c>
    </row>
    <row r="18" spans="1:16" ht="12">
      <c r="A18" s="916" t="s">
        <v>587</v>
      </c>
      <c r="B18" s="917">
        <v>230</v>
      </c>
      <c r="C18" s="917">
        <v>72</v>
      </c>
      <c r="D18" s="867"/>
      <c r="E18" s="917">
        <v>254</v>
      </c>
      <c r="F18" s="917">
        <v>48</v>
      </c>
      <c r="G18" s="867"/>
      <c r="H18" s="917">
        <v>190</v>
      </c>
      <c r="I18" s="917">
        <v>112</v>
      </c>
    </row>
    <row r="19" spans="1:16" ht="12">
      <c r="A19" s="916" t="s">
        <v>588</v>
      </c>
      <c r="B19" s="917">
        <v>222</v>
      </c>
      <c r="C19" s="917">
        <v>129</v>
      </c>
      <c r="D19" s="867"/>
      <c r="E19" s="917">
        <v>261</v>
      </c>
      <c r="F19" s="917">
        <v>90</v>
      </c>
      <c r="G19" s="867"/>
      <c r="H19" s="917">
        <v>161</v>
      </c>
      <c r="I19" s="917">
        <v>190</v>
      </c>
    </row>
    <row r="20" spans="1:16" ht="12">
      <c r="A20" s="916" t="s">
        <v>589</v>
      </c>
      <c r="B20" s="917">
        <v>163</v>
      </c>
      <c r="C20" s="917">
        <v>151</v>
      </c>
      <c r="D20" s="867"/>
      <c r="E20" s="917">
        <v>159</v>
      </c>
      <c r="F20" s="917">
        <v>155</v>
      </c>
      <c r="G20" s="867"/>
      <c r="H20" s="917">
        <v>76</v>
      </c>
      <c r="I20" s="917">
        <v>238</v>
      </c>
    </row>
    <row r="21" spans="1:16" ht="12">
      <c r="A21" s="916" t="s">
        <v>590</v>
      </c>
      <c r="B21" s="917">
        <v>125</v>
      </c>
      <c r="C21" s="917">
        <v>205</v>
      </c>
      <c r="D21" s="867"/>
      <c r="E21" s="917">
        <v>89</v>
      </c>
      <c r="F21" s="917">
        <v>241</v>
      </c>
      <c r="G21" s="867"/>
      <c r="H21" s="917">
        <v>26</v>
      </c>
      <c r="I21" s="917">
        <v>304</v>
      </c>
    </row>
    <row r="22" spans="1:16" ht="12">
      <c r="A22" s="916" t="s">
        <v>591</v>
      </c>
      <c r="B22" s="917">
        <v>52</v>
      </c>
      <c r="C22" s="917">
        <v>211</v>
      </c>
      <c r="D22" s="867"/>
      <c r="E22" s="917">
        <v>34</v>
      </c>
      <c r="F22" s="917">
        <v>229</v>
      </c>
      <c r="G22" s="867"/>
      <c r="H22" s="917">
        <v>4</v>
      </c>
      <c r="I22" s="917">
        <v>259</v>
      </c>
    </row>
    <row r="23" spans="1:16" ht="12">
      <c r="A23" s="916" t="s">
        <v>592</v>
      </c>
      <c r="B23" s="917">
        <v>15</v>
      </c>
      <c r="C23" s="917">
        <v>191</v>
      </c>
      <c r="D23" s="867"/>
      <c r="E23" s="917">
        <v>4</v>
      </c>
      <c r="F23" s="917">
        <v>202</v>
      </c>
      <c r="G23" s="867"/>
      <c r="H23" s="917">
        <v>1</v>
      </c>
      <c r="I23" s="917">
        <v>205</v>
      </c>
    </row>
    <row r="24" spans="1:16" ht="12">
      <c r="A24" s="916" t="s">
        <v>593</v>
      </c>
      <c r="B24" s="917">
        <v>2</v>
      </c>
      <c r="C24" s="917">
        <v>114</v>
      </c>
      <c r="D24" s="867"/>
      <c r="E24" s="917">
        <v>0</v>
      </c>
      <c r="F24" s="917">
        <v>116</v>
      </c>
      <c r="G24" s="867"/>
      <c r="H24" s="917">
        <v>0</v>
      </c>
      <c r="I24" s="917">
        <v>116</v>
      </c>
    </row>
    <row r="25" spans="1:16" ht="12">
      <c r="A25" s="916" t="s">
        <v>594</v>
      </c>
      <c r="B25" s="917">
        <v>1</v>
      </c>
      <c r="C25" s="917">
        <v>72</v>
      </c>
      <c r="D25" s="867"/>
      <c r="E25" s="917">
        <v>0</v>
      </c>
      <c r="F25" s="917">
        <v>73</v>
      </c>
      <c r="G25" s="867"/>
      <c r="H25" s="917">
        <v>0</v>
      </c>
      <c r="I25" s="917">
        <v>73</v>
      </c>
      <c r="P25" s="867" t="s">
        <v>88</v>
      </c>
    </row>
    <row r="26" spans="1:16" ht="12">
      <c r="A26" s="916" t="s">
        <v>595</v>
      </c>
      <c r="B26" s="917">
        <v>1</v>
      </c>
      <c r="C26" s="917">
        <v>31</v>
      </c>
      <c r="D26" s="867"/>
      <c r="E26" s="917">
        <v>0</v>
      </c>
      <c r="F26" s="917">
        <v>32</v>
      </c>
      <c r="G26" s="867"/>
      <c r="H26" s="917">
        <v>0</v>
      </c>
      <c r="I26" s="917">
        <v>32</v>
      </c>
    </row>
    <row r="27" spans="1:16" ht="12">
      <c r="A27" s="916" t="s">
        <v>596</v>
      </c>
      <c r="B27" s="917">
        <v>0</v>
      </c>
      <c r="C27" s="917">
        <v>17</v>
      </c>
      <c r="D27" s="867"/>
      <c r="E27" s="917">
        <v>0</v>
      </c>
      <c r="F27" s="917">
        <v>17</v>
      </c>
      <c r="G27" s="867"/>
      <c r="H27" s="917">
        <v>0</v>
      </c>
      <c r="I27" s="917">
        <v>17</v>
      </c>
    </row>
    <row r="28" spans="1:16" ht="12">
      <c r="A28" s="916" t="s">
        <v>597</v>
      </c>
      <c r="B28" s="917">
        <v>0</v>
      </c>
      <c r="C28" s="917">
        <v>100</v>
      </c>
      <c r="D28" s="867"/>
      <c r="E28" s="917">
        <v>0</v>
      </c>
      <c r="F28" s="917">
        <v>100</v>
      </c>
      <c r="G28" s="867"/>
      <c r="H28" s="917">
        <v>0</v>
      </c>
      <c r="I28" s="917">
        <v>100</v>
      </c>
    </row>
    <row r="29" spans="1:16">
      <c r="A29" s="894"/>
      <c r="B29" s="896"/>
      <c r="C29" s="896"/>
      <c r="D29" s="896"/>
      <c r="E29" s="896"/>
      <c r="F29" s="896"/>
      <c r="G29" s="896"/>
      <c r="H29" s="896"/>
      <c r="I29" s="896"/>
    </row>
    <row r="30" spans="1:16" s="902" customFormat="1" ht="13.5" customHeight="1">
      <c r="A30" s="898"/>
      <c r="B30" s="900"/>
      <c r="C30" s="900"/>
      <c r="D30" s="900"/>
      <c r="E30" s="900"/>
      <c r="F30" s="900"/>
      <c r="G30" s="900"/>
      <c r="H30" s="900"/>
      <c r="I30" s="901" t="s">
        <v>614</v>
      </c>
    </row>
    <row r="31" spans="1:16" s="902" customFormat="1">
      <c r="A31" s="898"/>
      <c r="B31" s="900"/>
      <c r="C31" s="900"/>
      <c r="D31" s="900"/>
      <c r="E31" s="900"/>
      <c r="F31" s="900"/>
      <c r="G31" s="900"/>
      <c r="H31" s="900"/>
      <c r="I31" s="901"/>
    </row>
    <row r="32" spans="1:16" ht="12.75" customHeight="1">
      <c r="A32" s="919"/>
      <c r="B32" s="1078" t="s">
        <v>615</v>
      </c>
      <c r="C32" s="1079"/>
      <c r="D32" s="1079"/>
      <c r="E32" s="1079"/>
      <c r="F32" s="1079"/>
      <c r="G32" s="1079"/>
      <c r="H32" s="1079"/>
      <c r="I32" s="920"/>
    </row>
    <row r="33" spans="1:13" ht="11.25" customHeight="1">
      <c r="A33" s="898"/>
      <c r="B33" s="900"/>
      <c r="C33" s="900"/>
      <c r="D33" s="900"/>
      <c r="E33" s="900"/>
      <c r="F33" s="900"/>
      <c r="G33" s="900"/>
      <c r="H33" s="900"/>
      <c r="I33" s="901"/>
      <c r="J33" s="903"/>
      <c r="K33" s="903"/>
      <c r="L33" s="903"/>
      <c r="M33" s="903"/>
    </row>
    <row r="34" spans="1:13" ht="15" customHeight="1">
      <c r="A34" s="1073" t="s">
        <v>696</v>
      </c>
      <c r="B34" s="1073"/>
      <c r="C34" s="1073"/>
      <c r="D34" s="1073"/>
      <c r="E34" s="1073"/>
      <c r="F34" s="1073"/>
      <c r="G34" s="1073"/>
      <c r="H34" s="1073"/>
      <c r="I34" s="1073"/>
    </row>
    <row r="35" spans="1:13" ht="60" customHeight="1">
      <c r="A35" s="1073" t="s">
        <v>697</v>
      </c>
      <c r="B35" s="1073"/>
      <c r="C35" s="1073"/>
      <c r="D35" s="1073"/>
      <c r="E35" s="1073"/>
      <c r="F35" s="1073"/>
      <c r="G35" s="1073"/>
      <c r="H35" s="1073"/>
      <c r="I35" s="1073"/>
    </row>
    <row r="36" spans="1:13" ht="30" customHeight="1">
      <c r="A36" s="1074" t="s">
        <v>698</v>
      </c>
      <c r="B36" s="1077"/>
      <c r="C36" s="1077"/>
      <c r="D36" s="1077"/>
      <c r="E36" s="1077"/>
      <c r="F36" s="1077"/>
      <c r="G36" s="1077"/>
      <c r="H36" s="1077"/>
      <c r="I36" s="1077"/>
    </row>
    <row r="37" spans="1:13" ht="60" customHeight="1">
      <c r="A37" s="1074" t="s">
        <v>699</v>
      </c>
      <c r="B37" s="1077"/>
      <c r="C37" s="1077"/>
      <c r="D37" s="1077"/>
      <c r="E37" s="1077"/>
      <c r="F37" s="1077"/>
      <c r="G37" s="1077"/>
      <c r="H37" s="1077"/>
      <c r="I37" s="1077"/>
    </row>
    <row r="40" spans="1:13" ht="14">
      <c r="B40" s="921"/>
      <c r="C40" s="921"/>
      <c r="E40" s="921"/>
      <c r="H40" s="921"/>
      <c r="J40" s="921"/>
    </row>
    <row r="41" spans="1:13">
      <c r="A41" s="867"/>
      <c r="B41" s="869"/>
      <c r="C41" s="869"/>
      <c r="D41" s="869"/>
      <c r="E41" s="869"/>
      <c r="F41" s="869"/>
      <c r="G41" s="869"/>
      <c r="H41" s="869"/>
      <c r="I41" s="869"/>
    </row>
    <row r="42" spans="1:13">
      <c r="A42" s="867"/>
    </row>
    <row r="43" spans="1:13">
      <c r="A43" s="867"/>
      <c r="B43" s="869"/>
      <c r="C43" s="869"/>
      <c r="D43" s="869"/>
      <c r="E43" s="869"/>
      <c r="F43" s="869"/>
      <c r="G43" s="869"/>
      <c r="H43" s="869"/>
      <c r="I43" s="869"/>
    </row>
    <row r="44" spans="1:13">
      <c r="A44" s="867"/>
    </row>
    <row r="45" spans="1:13">
      <c r="A45" s="867"/>
    </row>
    <row r="46" spans="1:13">
      <c r="A46" s="867"/>
    </row>
    <row r="47" spans="1:13">
      <c r="A47" s="867"/>
    </row>
    <row r="48" spans="1:13">
      <c r="A48" s="867"/>
      <c r="B48" s="867"/>
      <c r="C48" s="867"/>
      <c r="D48" s="867"/>
      <c r="E48" s="867"/>
      <c r="F48" s="867"/>
      <c r="G48" s="867"/>
      <c r="H48" s="867"/>
      <c r="I48" s="867"/>
    </row>
    <row r="49" spans="1:9">
      <c r="A49" s="867"/>
      <c r="B49" s="867"/>
      <c r="C49" s="867"/>
      <c r="D49" s="867"/>
      <c r="E49" s="867"/>
      <c r="F49" s="867"/>
      <c r="G49" s="867"/>
      <c r="H49" s="867"/>
      <c r="I49" s="867"/>
    </row>
    <row r="50" spans="1:9">
      <c r="A50" s="867"/>
      <c r="B50" s="867"/>
      <c r="C50" s="867"/>
      <c r="D50" s="867"/>
      <c r="E50" s="867"/>
      <c r="F50" s="867"/>
      <c r="G50" s="867"/>
      <c r="H50" s="867"/>
      <c r="I50" s="867"/>
    </row>
    <row r="51" spans="1:9">
      <c r="A51" s="867"/>
      <c r="B51" s="867"/>
      <c r="C51" s="867"/>
      <c r="D51" s="867"/>
      <c r="E51" s="867"/>
      <c r="F51" s="867"/>
      <c r="G51" s="867"/>
      <c r="H51" s="867"/>
      <c r="I51" s="867"/>
    </row>
    <row r="52" spans="1:9">
      <c r="A52" s="867"/>
      <c r="B52" s="867"/>
      <c r="C52" s="867"/>
      <c r="D52" s="867"/>
      <c r="E52" s="867"/>
      <c r="F52" s="867"/>
      <c r="G52" s="867"/>
      <c r="H52" s="867"/>
      <c r="I52" s="867"/>
    </row>
    <row r="53" spans="1:9">
      <c r="A53" s="867"/>
      <c r="B53" s="867"/>
      <c r="C53" s="867"/>
      <c r="D53" s="867"/>
      <c r="E53" s="867"/>
      <c r="F53" s="867"/>
      <c r="G53" s="867"/>
      <c r="H53" s="867"/>
      <c r="I53" s="867"/>
    </row>
    <row r="54" spans="1:9">
      <c r="A54" s="867"/>
      <c r="B54" s="867"/>
      <c r="C54" s="867"/>
      <c r="D54" s="867"/>
      <c r="E54" s="867"/>
      <c r="F54" s="867"/>
      <c r="G54" s="867"/>
      <c r="H54" s="867"/>
      <c r="I54" s="867"/>
    </row>
    <row r="55" spans="1:9">
      <c r="A55" s="867"/>
      <c r="B55" s="867"/>
      <c r="C55" s="867"/>
      <c r="D55" s="867"/>
      <c r="E55" s="867"/>
      <c r="F55" s="867"/>
      <c r="G55" s="867"/>
      <c r="H55" s="867"/>
      <c r="I55" s="867"/>
    </row>
  </sheetData>
  <sheetProtection sheet="1" objects="1" scenarios="1"/>
  <mergeCells count="12">
    <mergeCell ref="A1:I1"/>
    <mergeCell ref="B7:I7"/>
    <mergeCell ref="B8:C8"/>
    <mergeCell ref="E8:F8"/>
    <mergeCell ref="H8:I8"/>
    <mergeCell ref="A2:B2"/>
    <mergeCell ref="A5:I5"/>
    <mergeCell ref="A35:I35"/>
    <mergeCell ref="A37:I37"/>
    <mergeCell ref="A36:I36"/>
    <mergeCell ref="B32:H32"/>
    <mergeCell ref="A34:I34"/>
  </mergeCells>
  <pageMargins left="0.70866141732283472" right="0.70866141732283472" top="0.74803149606299213" bottom="0.74803149606299213" header="0.31496062992125984" footer="0.31496062992125984"/>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4"/>
  <sheetViews>
    <sheetView zoomScale="85" zoomScaleNormal="85" workbookViewId="0"/>
  </sheetViews>
  <sheetFormatPr baseColWidth="10" defaultColWidth="8.83203125" defaultRowHeight="13"/>
  <cols>
    <col min="1" max="1" width="16.33203125" bestFit="1" customWidth="1"/>
    <col min="2" max="2" width="26" customWidth="1"/>
    <col min="6" max="6" width="14.33203125" customWidth="1"/>
    <col min="7" max="7" width="9" customWidth="1"/>
    <col min="8" max="8" width="30.83203125" customWidth="1"/>
    <col min="12" max="12" width="9.1640625" customWidth="1"/>
    <col min="13" max="13" width="9" customWidth="1"/>
    <col min="16" max="16" width="9.1640625" style="345"/>
    <col min="17" max="17" width="45.6640625" customWidth="1"/>
    <col min="22" max="22" width="32.33203125" customWidth="1"/>
    <col min="23" max="23" width="68.33203125" customWidth="1"/>
  </cols>
  <sheetData>
    <row r="1" spans="1:19">
      <c r="A1" s="535"/>
      <c r="B1" s="535"/>
      <c r="C1" s="535"/>
      <c r="D1" s="535"/>
      <c r="E1" s="535"/>
      <c r="F1" s="574"/>
      <c r="H1" s="784"/>
      <c r="I1" s="395"/>
      <c r="J1" s="395"/>
      <c r="K1" s="395"/>
      <c r="L1" s="395"/>
      <c r="M1" s="395"/>
      <c r="S1" s="536"/>
    </row>
    <row r="2" spans="1:19">
      <c r="A2" s="770"/>
      <c r="B2" s="770"/>
      <c r="C2" s="770"/>
      <c r="D2" s="770"/>
      <c r="E2" s="770"/>
      <c r="F2" s="538"/>
      <c r="G2" s="135" t="s">
        <v>88</v>
      </c>
      <c r="H2" s="785"/>
      <c r="I2" s="786"/>
      <c r="J2" s="786"/>
      <c r="K2" s="786"/>
      <c r="L2" s="786"/>
      <c r="M2" s="786"/>
      <c r="O2" s="510"/>
      <c r="P2" s="510"/>
    </row>
    <row r="3" spans="1:19">
      <c r="A3" s="770"/>
      <c r="B3" s="770"/>
      <c r="C3" s="770"/>
      <c r="D3" s="770"/>
      <c r="E3" s="770"/>
      <c r="F3" s="538"/>
      <c r="H3" s="633"/>
      <c r="I3" s="787"/>
      <c r="J3" s="787"/>
      <c r="K3" s="787"/>
      <c r="L3" s="787"/>
      <c r="M3" s="787"/>
      <c r="O3" s="510"/>
      <c r="P3" s="510"/>
    </row>
    <row r="4" spans="1:19">
      <c r="A4" s="770"/>
      <c r="B4" s="770"/>
      <c r="C4" s="770"/>
      <c r="D4" s="770"/>
      <c r="E4" s="770"/>
      <c r="F4" s="538"/>
      <c r="H4" s="633"/>
      <c r="I4" s="787"/>
      <c r="J4" s="786"/>
      <c r="K4" s="786"/>
      <c r="L4" s="786"/>
      <c r="M4" s="786"/>
      <c r="O4" s="510"/>
      <c r="P4" s="510"/>
    </row>
    <row r="5" spans="1:19">
      <c r="A5" s="770"/>
      <c r="B5" s="770"/>
      <c r="C5" s="770"/>
      <c r="D5" s="770"/>
      <c r="E5" s="770"/>
      <c r="F5" s="538"/>
      <c r="H5" s="633"/>
      <c r="I5" s="787"/>
      <c r="J5" s="786"/>
      <c r="K5" s="786"/>
      <c r="L5" s="786"/>
      <c r="M5" s="786"/>
      <c r="O5" s="510"/>
      <c r="P5" s="510"/>
    </row>
    <row r="6" spans="1:19">
      <c r="A6" s="770"/>
      <c r="B6" s="770"/>
      <c r="C6" s="770"/>
      <c r="D6" s="770"/>
      <c r="E6" s="770"/>
      <c r="F6" s="538"/>
      <c r="H6" s="633"/>
      <c r="I6" s="786"/>
      <c r="J6" s="786"/>
      <c r="K6" s="786"/>
      <c r="L6" s="786"/>
      <c r="M6" s="786"/>
      <c r="O6" s="510"/>
      <c r="P6" s="510"/>
    </row>
    <row r="7" spans="1:19">
      <c r="A7" s="770"/>
      <c r="B7" s="770"/>
      <c r="C7" s="770"/>
      <c r="D7" s="770"/>
      <c r="E7" s="770"/>
      <c r="F7" s="538"/>
      <c r="H7" s="633"/>
      <c r="I7" s="786"/>
      <c r="J7" s="786"/>
      <c r="K7" s="786"/>
      <c r="L7" s="786"/>
      <c r="M7" s="786"/>
      <c r="O7" s="510"/>
      <c r="P7" s="510"/>
    </row>
    <row r="8" spans="1:19">
      <c r="A8" s="770"/>
      <c r="B8" s="770"/>
      <c r="C8" s="770"/>
      <c r="D8" s="770"/>
      <c r="E8" s="770"/>
      <c r="F8" s="538"/>
      <c r="H8" s="633"/>
      <c r="I8" s="787"/>
      <c r="J8" s="786"/>
      <c r="K8" s="786"/>
      <c r="L8" s="786"/>
      <c r="M8" s="786"/>
      <c r="O8" s="510"/>
      <c r="P8" s="510"/>
    </row>
    <row r="9" spans="1:19">
      <c r="A9" s="770"/>
      <c r="B9" s="770"/>
      <c r="C9" s="770"/>
      <c r="D9" s="770"/>
      <c r="E9" s="770"/>
      <c r="F9" s="538"/>
      <c r="H9" s="633"/>
      <c r="I9" s="787"/>
      <c r="J9" s="786"/>
      <c r="K9" s="786"/>
      <c r="L9" s="786"/>
      <c r="M9" s="786"/>
      <c r="O9" s="135"/>
      <c r="P9" s="135"/>
    </row>
    <row r="10" spans="1:19">
      <c r="A10" s="770"/>
      <c r="B10" s="770"/>
      <c r="C10" s="770"/>
      <c r="D10" s="770"/>
      <c r="E10" s="770"/>
      <c r="F10" s="538"/>
      <c r="H10" s="633"/>
      <c r="I10" s="787"/>
      <c r="J10" s="787"/>
      <c r="K10" s="787"/>
      <c r="L10" s="787"/>
      <c r="M10" s="787"/>
      <c r="O10" s="135"/>
      <c r="P10" s="135"/>
    </row>
    <row r="11" spans="1:19">
      <c r="A11" s="770"/>
      <c r="B11" s="770"/>
      <c r="C11" s="770"/>
      <c r="D11" s="770"/>
      <c r="E11" s="770"/>
      <c r="F11" s="538"/>
      <c r="H11" s="788"/>
      <c r="I11" s="787"/>
      <c r="J11" s="787"/>
      <c r="K11" s="787"/>
      <c r="L11" s="787"/>
      <c r="M11" s="787"/>
      <c r="O11" s="135"/>
      <c r="P11" s="135"/>
    </row>
    <row r="12" spans="1:19">
      <c r="A12" s="770"/>
      <c r="B12" s="770"/>
      <c r="C12" s="770"/>
      <c r="D12" s="770"/>
      <c r="E12" s="770"/>
      <c r="F12" s="538"/>
      <c r="H12" s="633"/>
      <c r="I12" s="789"/>
      <c r="J12" s="789"/>
      <c r="K12" s="789"/>
      <c r="L12" s="789"/>
      <c r="M12" s="789"/>
      <c r="O12" s="135"/>
      <c r="P12" s="135"/>
    </row>
    <row r="13" spans="1:19">
      <c r="A13" s="770"/>
      <c r="B13" s="770"/>
      <c r="C13" s="770"/>
      <c r="D13" s="770"/>
      <c r="E13" s="770"/>
      <c r="F13" s="538"/>
      <c r="H13" s="633"/>
      <c r="I13" s="787"/>
      <c r="J13" s="787"/>
      <c r="K13" s="787"/>
      <c r="L13" s="787"/>
      <c r="M13" s="787"/>
      <c r="O13" s="135"/>
      <c r="P13" s="135"/>
    </row>
    <row r="14" spans="1:19">
      <c r="A14" s="770"/>
      <c r="B14" s="770"/>
      <c r="C14" s="770"/>
      <c r="D14" s="770"/>
      <c r="E14" s="770"/>
      <c r="F14" s="538"/>
      <c r="H14" s="633"/>
      <c r="I14" s="787"/>
      <c r="J14" s="787"/>
      <c r="K14" s="787"/>
      <c r="L14" s="787"/>
      <c r="M14" s="787"/>
      <c r="O14" s="135"/>
      <c r="P14" s="135"/>
    </row>
    <row r="15" spans="1:19">
      <c r="A15" s="770"/>
      <c r="B15" s="770"/>
      <c r="C15" s="770"/>
      <c r="D15" s="770"/>
      <c r="E15" s="770"/>
      <c r="F15" s="538"/>
      <c r="H15" s="633"/>
      <c r="I15" s="787"/>
      <c r="J15" s="787"/>
      <c r="K15" s="787"/>
      <c r="L15" s="787"/>
      <c r="M15" s="787"/>
      <c r="O15" s="135"/>
      <c r="P15" s="135"/>
    </row>
    <row r="16" spans="1:19">
      <c r="A16" s="770"/>
      <c r="B16" s="770"/>
      <c r="C16" s="770"/>
      <c r="D16" s="770"/>
      <c r="E16" s="770"/>
      <c r="F16" s="538"/>
      <c r="H16" s="633"/>
      <c r="I16" s="787"/>
      <c r="J16" s="786"/>
      <c r="K16" s="786"/>
      <c r="L16" s="786"/>
      <c r="M16" s="786"/>
      <c r="O16" s="135"/>
      <c r="P16" s="135"/>
    </row>
    <row r="17" spans="1:17" ht="29.25" customHeight="1">
      <c r="A17" s="770"/>
      <c r="B17" s="770"/>
      <c r="C17" s="770"/>
      <c r="D17" s="770"/>
      <c r="E17" s="770"/>
      <c r="F17" s="538"/>
      <c r="H17" s="633"/>
      <c r="I17" s="789"/>
      <c r="J17" s="789"/>
      <c r="K17" s="789"/>
      <c r="L17" s="789"/>
      <c r="M17" s="789"/>
      <c r="O17" s="135"/>
      <c r="P17" s="135"/>
    </row>
    <row r="18" spans="1:17">
      <c r="A18" s="770"/>
      <c r="B18" s="770"/>
      <c r="C18" s="770"/>
      <c r="D18" s="770"/>
      <c r="E18" s="770"/>
      <c r="F18" s="538"/>
      <c r="O18" s="135"/>
      <c r="P18" s="135"/>
    </row>
    <row r="19" spans="1:17" ht="14">
      <c r="A19" s="770"/>
      <c r="B19" s="770"/>
      <c r="C19" s="770"/>
      <c r="D19" s="770"/>
      <c r="E19" s="770"/>
      <c r="F19" s="538"/>
      <c r="H19" s="633" t="s">
        <v>525</v>
      </c>
      <c r="O19" s="135"/>
      <c r="P19" s="135"/>
    </row>
    <row r="20" spans="1:17" ht="14" thickBot="1">
      <c r="A20" s="770"/>
      <c r="B20" s="770"/>
      <c r="C20" s="770"/>
      <c r="D20" s="770"/>
      <c r="E20" s="770"/>
      <c r="F20" s="538"/>
      <c r="H20" s="133"/>
      <c r="O20" s="135"/>
      <c r="P20" s="135"/>
    </row>
    <row r="21" spans="1:17">
      <c r="A21" s="770"/>
      <c r="B21" s="770"/>
      <c r="C21" s="770"/>
      <c r="D21" s="770"/>
      <c r="E21" s="770"/>
      <c r="F21" s="538"/>
      <c r="H21" s="579" t="s">
        <v>508</v>
      </c>
      <c r="I21" s="580" t="s">
        <v>512</v>
      </c>
      <c r="J21" s="581" t="s">
        <v>513</v>
      </c>
      <c r="L21" s="536"/>
      <c r="O21" s="135"/>
      <c r="P21" s="135"/>
    </row>
    <row r="22" spans="1:17">
      <c r="A22" s="770"/>
      <c r="B22" s="770"/>
      <c r="C22" s="770"/>
      <c r="D22" s="770"/>
      <c r="E22" s="770"/>
      <c r="F22" s="538"/>
      <c r="H22" s="582" t="s">
        <v>507</v>
      </c>
      <c r="I22" s="572" t="s">
        <v>459</v>
      </c>
      <c r="J22" s="583">
        <v>275005</v>
      </c>
      <c r="L22" s="538"/>
      <c r="O22" s="135"/>
      <c r="P22" s="135"/>
    </row>
    <row r="23" spans="1:17">
      <c r="A23" s="770"/>
      <c r="B23" s="770"/>
      <c r="C23" s="770"/>
      <c r="D23" s="770"/>
      <c r="E23" s="770"/>
      <c r="F23" s="538"/>
      <c r="H23" s="582" t="s">
        <v>507</v>
      </c>
      <c r="I23" s="572" t="s">
        <v>43</v>
      </c>
      <c r="J23" s="583">
        <v>268309</v>
      </c>
      <c r="L23" s="538"/>
      <c r="O23" s="135"/>
      <c r="P23" s="135"/>
    </row>
    <row r="24" spans="1:17">
      <c r="A24" s="770"/>
      <c r="B24" s="770"/>
      <c r="C24" s="770"/>
      <c r="D24" s="770"/>
      <c r="E24" s="770"/>
      <c r="F24" s="538"/>
      <c r="H24" s="582" t="s">
        <v>507</v>
      </c>
      <c r="I24" s="572" t="s">
        <v>507</v>
      </c>
      <c r="J24" s="583">
        <v>543314</v>
      </c>
      <c r="L24" s="538"/>
      <c r="O24" s="135"/>
      <c r="P24" s="135"/>
    </row>
    <row r="25" spans="1:17">
      <c r="A25" s="770"/>
      <c r="B25" s="770"/>
      <c r="C25" s="770"/>
      <c r="D25" s="770"/>
      <c r="E25" s="770"/>
      <c r="F25" s="538"/>
      <c r="H25" s="582" t="s">
        <v>509</v>
      </c>
      <c r="I25" s="572" t="s">
        <v>459</v>
      </c>
      <c r="J25" s="583">
        <v>254110</v>
      </c>
      <c r="O25" s="135" t="s">
        <v>88</v>
      </c>
      <c r="P25" s="135"/>
    </row>
    <row r="26" spans="1:17">
      <c r="A26" s="770"/>
      <c r="B26" s="770"/>
      <c r="C26" s="770"/>
      <c r="D26" s="770"/>
      <c r="E26" s="770"/>
      <c r="F26" s="538"/>
      <c r="H26" s="582" t="s">
        <v>509</v>
      </c>
      <c r="I26" s="572" t="s">
        <v>43</v>
      </c>
      <c r="J26" s="583">
        <v>247132</v>
      </c>
      <c r="O26" s="135"/>
      <c r="P26" s="135"/>
    </row>
    <row r="27" spans="1:17">
      <c r="A27" s="770"/>
      <c r="B27" s="770"/>
      <c r="C27" s="770"/>
      <c r="D27" s="770"/>
      <c r="E27" s="770"/>
      <c r="F27" s="538"/>
      <c r="H27" s="582" t="s">
        <v>509</v>
      </c>
      <c r="I27" s="572" t="s">
        <v>507</v>
      </c>
      <c r="J27" s="583">
        <v>501242</v>
      </c>
      <c r="O27" s="135"/>
      <c r="P27" s="135"/>
    </row>
    <row r="28" spans="1:17">
      <c r="F28" s="538"/>
      <c r="H28" s="582" t="s">
        <v>510</v>
      </c>
      <c r="I28" s="572" t="s">
        <v>459</v>
      </c>
      <c r="J28" s="583">
        <v>11346</v>
      </c>
      <c r="O28" s="135"/>
      <c r="P28" s="135"/>
    </row>
    <row r="29" spans="1:17">
      <c r="F29" s="538"/>
      <c r="H29" s="582" t="s">
        <v>510</v>
      </c>
      <c r="I29" s="572" t="s">
        <v>43</v>
      </c>
      <c r="J29" s="583">
        <v>11147</v>
      </c>
      <c r="L29" s="135" t="s">
        <v>88</v>
      </c>
      <c r="O29" s="135"/>
      <c r="P29" s="135"/>
    </row>
    <row r="30" spans="1:17">
      <c r="H30" s="582" t="s">
        <v>510</v>
      </c>
      <c r="I30" s="572" t="s">
        <v>507</v>
      </c>
      <c r="J30" s="583">
        <v>22493</v>
      </c>
      <c r="O30" s="135"/>
      <c r="P30" s="135"/>
    </row>
    <row r="31" spans="1:17">
      <c r="H31" s="582" t="s">
        <v>511</v>
      </c>
      <c r="I31" s="572" t="s">
        <v>459</v>
      </c>
      <c r="J31" s="583">
        <v>9432</v>
      </c>
      <c r="K31" s="345"/>
      <c r="L31" s="345"/>
      <c r="M31" s="372"/>
      <c r="N31" s="345"/>
      <c r="O31" s="345"/>
      <c r="Q31" s="345"/>
    </row>
    <row r="32" spans="1:17">
      <c r="B32" s="342"/>
      <c r="H32" s="582" t="s">
        <v>511</v>
      </c>
      <c r="I32" s="572" t="s">
        <v>43</v>
      </c>
      <c r="J32" s="583">
        <v>9897</v>
      </c>
      <c r="K32" s="345"/>
      <c r="L32" s="345"/>
      <c r="M32" s="372"/>
      <c r="N32" s="345"/>
      <c r="O32" s="345"/>
      <c r="Q32" s="345"/>
    </row>
    <row r="33" spans="2:24">
      <c r="B33" s="342"/>
      <c r="H33" s="657" t="s">
        <v>511</v>
      </c>
      <c r="I33" s="394" t="s">
        <v>507</v>
      </c>
      <c r="J33" s="646">
        <v>19329</v>
      </c>
      <c r="K33" s="345"/>
      <c r="L33" s="345"/>
      <c r="M33" s="372"/>
      <c r="N33" s="345"/>
      <c r="O33" s="345"/>
      <c r="Q33" s="345"/>
    </row>
    <row r="34" spans="2:24">
      <c r="B34" s="342"/>
      <c r="H34" s="657" t="s">
        <v>526</v>
      </c>
      <c r="I34" s="394" t="s">
        <v>459</v>
      </c>
      <c r="J34" s="646">
        <v>117</v>
      </c>
      <c r="K34" s="345"/>
      <c r="L34" s="345"/>
      <c r="M34" s="372"/>
      <c r="N34" s="345"/>
      <c r="O34" s="345"/>
      <c r="Q34" s="345"/>
    </row>
    <row r="35" spans="2:24">
      <c r="B35" s="342"/>
      <c r="H35" s="657" t="s">
        <v>526</v>
      </c>
      <c r="I35" s="394" t="s">
        <v>43</v>
      </c>
      <c r="J35" s="646">
        <v>133</v>
      </c>
      <c r="K35" s="345"/>
      <c r="L35" s="345"/>
      <c r="M35" s="372"/>
      <c r="N35" s="345"/>
      <c r="O35" s="345"/>
      <c r="Q35" s="345"/>
    </row>
    <row r="36" spans="2:24" ht="14" thickBot="1">
      <c r="B36" s="342"/>
      <c r="H36" s="658" t="s">
        <v>526</v>
      </c>
      <c r="I36" s="584" t="s">
        <v>507</v>
      </c>
      <c r="J36" s="585">
        <v>250</v>
      </c>
      <c r="K36" s="345"/>
      <c r="L36" s="345"/>
      <c r="M36" s="372"/>
      <c r="N36" s="345"/>
      <c r="O36" s="345"/>
      <c r="Q36" s="345"/>
    </row>
    <row r="37" spans="2:24">
      <c r="H37" s="578"/>
      <c r="I37" s="394"/>
      <c r="J37" s="394"/>
      <c r="K37" s="345"/>
      <c r="L37" s="345"/>
      <c r="M37" s="372"/>
      <c r="N37" s="345"/>
      <c r="O37" s="345"/>
      <c r="Q37" s="345"/>
    </row>
    <row r="38" spans="2:24" ht="38.25" customHeight="1" thickBot="1">
      <c r="B38" s="783"/>
      <c r="C38" s="783"/>
      <c r="D38" s="783"/>
      <c r="E38" s="783"/>
      <c r="H38" s="133"/>
      <c r="I38" s="345"/>
      <c r="J38" s="345"/>
      <c r="K38" s="345"/>
      <c r="L38" s="345"/>
      <c r="M38" s="345"/>
      <c r="N38" s="345"/>
      <c r="O38" s="345"/>
      <c r="Q38" s="345"/>
      <c r="R38" s="345"/>
      <c r="S38" s="573"/>
      <c r="T38" s="345"/>
      <c r="U38" s="345"/>
      <c r="V38" s="345"/>
      <c r="W38" s="345"/>
      <c r="X38" s="343"/>
    </row>
    <row r="39" spans="2:24">
      <c r="B39" s="544"/>
      <c r="C39" s="545" t="s">
        <v>23</v>
      </c>
      <c r="D39" s="545" t="s">
        <v>24</v>
      </c>
      <c r="E39" s="546" t="s">
        <v>25</v>
      </c>
      <c r="H39" s="544" t="s">
        <v>514</v>
      </c>
      <c r="I39" s="641" t="s">
        <v>451</v>
      </c>
      <c r="J39" s="641" t="s">
        <v>452</v>
      </c>
      <c r="K39" s="642" t="s">
        <v>448</v>
      </c>
      <c r="L39" s="345"/>
      <c r="M39" s="345"/>
      <c r="N39" s="378"/>
      <c r="O39" s="378"/>
      <c r="Q39" s="345"/>
      <c r="R39" s="345"/>
      <c r="S39" s="345"/>
      <c r="T39" s="345"/>
      <c r="U39" s="345"/>
      <c r="V39" s="345"/>
    </row>
    <row r="40" spans="2:24" ht="15">
      <c r="B40" s="547" t="s">
        <v>398</v>
      </c>
      <c r="C40" s="548">
        <v>275005</v>
      </c>
      <c r="D40" s="548">
        <v>268309</v>
      </c>
      <c r="E40" s="549">
        <v>543314</v>
      </c>
      <c r="F40" s="135"/>
      <c r="G40" s="135"/>
      <c r="H40" s="643" t="s">
        <v>241</v>
      </c>
      <c r="I40" s="393">
        <v>275005</v>
      </c>
      <c r="J40" s="393">
        <v>268309</v>
      </c>
      <c r="K40" s="644">
        <v>543314</v>
      </c>
      <c r="L40" s="378"/>
      <c r="M40" s="538"/>
      <c r="N40" s="538"/>
      <c r="O40" s="538"/>
      <c r="P40" s="539"/>
      <c r="Q40" s="345"/>
      <c r="R40" s="345"/>
      <c r="S40" s="345"/>
      <c r="T40" s="345"/>
      <c r="U40" s="345"/>
      <c r="V40" s="345"/>
    </row>
    <row r="41" spans="2:24">
      <c r="B41" s="547"/>
      <c r="C41" s="550" t="s">
        <v>311</v>
      </c>
      <c r="D41" s="550" t="s">
        <v>311</v>
      </c>
      <c r="E41" s="551" t="s">
        <v>311</v>
      </c>
      <c r="F41" s="135"/>
      <c r="G41" s="135"/>
      <c r="H41" s="645"/>
      <c r="I41" s="394">
        <v>0</v>
      </c>
      <c r="J41" s="394">
        <v>0</v>
      </c>
      <c r="K41" s="646">
        <v>0</v>
      </c>
      <c r="L41" s="378"/>
      <c r="M41" s="540"/>
      <c r="N41" s="378"/>
      <c r="O41" s="378"/>
      <c r="P41" s="378"/>
      <c r="Q41" s="345"/>
      <c r="R41" s="345"/>
      <c r="S41" s="378"/>
      <c r="T41" s="378"/>
      <c r="U41" s="378"/>
      <c r="V41" s="345"/>
    </row>
    <row r="42" spans="2:24" ht="30">
      <c r="B42" s="552" t="s">
        <v>403</v>
      </c>
      <c r="C42" s="550">
        <v>109332</v>
      </c>
      <c r="D42" s="550">
        <v>106774</v>
      </c>
      <c r="E42" s="551">
        <v>216106</v>
      </c>
      <c r="F42" s="135"/>
      <c r="G42" s="135"/>
      <c r="H42" s="645" t="s">
        <v>242</v>
      </c>
      <c r="I42" s="393">
        <v>109332</v>
      </c>
      <c r="J42" s="393">
        <v>106774</v>
      </c>
      <c r="K42" s="644">
        <v>216106</v>
      </c>
      <c r="L42" s="378"/>
      <c r="M42" s="538"/>
      <c r="N42" s="538"/>
      <c r="O42" s="538"/>
      <c r="P42" s="378"/>
      <c r="Q42" s="345"/>
      <c r="R42" s="345"/>
      <c r="S42" s="378"/>
      <c r="T42" s="378"/>
      <c r="U42" s="378"/>
      <c r="V42" s="345"/>
    </row>
    <row r="43" spans="2:24">
      <c r="B43" s="552"/>
      <c r="C43" s="550" t="s">
        <v>311</v>
      </c>
      <c r="D43" s="550" t="s">
        <v>311</v>
      </c>
      <c r="E43" s="551" t="s">
        <v>311</v>
      </c>
      <c r="F43" s="135"/>
      <c r="G43" s="135"/>
      <c r="H43" s="647"/>
      <c r="I43" s="394">
        <v>0</v>
      </c>
      <c r="J43" s="394">
        <v>0</v>
      </c>
      <c r="K43" s="646">
        <v>0</v>
      </c>
      <c r="L43" s="378"/>
      <c r="M43" s="541"/>
      <c r="N43" s="378"/>
      <c r="O43" s="378"/>
      <c r="P43" s="378"/>
      <c r="Q43" s="345"/>
      <c r="R43" s="345"/>
      <c r="S43" s="345"/>
      <c r="T43" s="345"/>
      <c r="U43" s="345"/>
      <c r="V43" s="345"/>
    </row>
    <row r="44" spans="2:24" ht="15">
      <c r="B44" s="553" t="s">
        <v>404</v>
      </c>
      <c r="C44" s="550">
        <v>165315</v>
      </c>
      <c r="D44" s="550">
        <v>161097</v>
      </c>
      <c r="E44" s="551">
        <v>326412</v>
      </c>
      <c r="F44" s="135"/>
      <c r="G44" s="135"/>
      <c r="H44" s="647" t="s">
        <v>243</v>
      </c>
      <c r="I44" s="393">
        <v>165315</v>
      </c>
      <c r="J44" s="393">
        <v>161097</v>
      </c>
      <c r="K44" s="644">
        <v>326412</v>
      </c>
      <c r="L44" s="378"/>
      <c r="M44" s="538"/>
      <c r="N44" s="538"/>
      <c r="O44" s="538"/>
      <c r="P44" s="378"/>
      <c r="Q44" s="345"/>
    </row>
    <row r="45" spans="2:24" ht="15">
      <c r="B45" s="554" t="s">
        <v>405</v>
      </c>
      <c r="C45" s="550">
        <v>40936</v>
      </c>
      <c r="D45" s="550">
        <v>38510</v>
      </c>
      <c r="E45" s="551">
        <v>79446</v>
      </c>
      <c r="F45" s="135"/>
      <c r="G45" s="135"/>
      <c r="H45" s="647" t="s">
        <v>244</v>
      </c>
      <c r="I45" s="393">
        <v>40936</v>
      </c>
      <c r="J45" s="393">
        <v>38510</v>
      </c>
      <c r="K45" s="644">
        <v>79446</v>
      </c>
      <c r="L45" s="378"/>
      <c r="M45" s="538"/>
      <c r="N45" s="538"/>
      <c r="O45" s="538"/>
      <c r="P45" s="378"/>
      <c r="Q45" s="345"/>
    </row>
    <row r="46" spans="2:24" ht="15">
      <c r="B46" s="554" t="s">
        <v>406</v>
      </c>
      <c r="C46" s="550">
        <v>122293</v>
      </c>
      <c r="D46" s="550">
        <v>121426</v>
      </c>
      <c r="E46" s="551">
        <v>243719</v>
      </c>
      <c r="F46" s="135"/>
      <c r="G46" s="135"/>
      <c r="H46" s="647" t="s">
        <v>245</v>
      </c>
      <c r="I46" s="393">
        <v>122293</v>
      </c>
      <c r="J46" s="393">
        <v>121426</v>
      </c>
      <c r="K46" s="644">
        <v>243719</v>
      </c>
      <c r="L46" s="378"/>
      <c r="M46" s="538"/>
      <c r="N46" s="538"/>
      <c r="O46" s="538"/>
      <c r="P46" s="378"/>
      <c r="Q46" s="345"/>
    </row>
    <row r="47" spans="2:24" ht="16">
      <c r="B47" s="555" t="s">
        <v>387</v>
      </c>
      <c r="C47" s="550">
        <v>656</v>
      </c>
      <c r="D47" s="550">
        <v>465</v>
      </c>
      <c r="E47" s="551">
        <v>1121</v>
      </c>
      <c r="F47" s="135"/>
      <c r="G47" s="135"/>
      <c r="H47" s="647" t="s">
        <v>246</v>
      </c>
      <c r="I47" s="393">
        <v>656</v>
      </c>
      <c r="J47" s="393">
        <v>465</v>
      </c>
      <c r="K47" s="644">
        <v>1121</v>
      </c>
      <c r="L47" s="378"/>
      <c r="M47" s="538"/>
      <c r="N47" s="538"/>
      <c r="O47" s="538"/>
      <c r="P47" s="378"/>
      <c r="Q47" s="345"/>
      <c r="S47" s="378"/>
      <c r="T47" s="345"/>
      <c r="U47" s="345"/>
    </row>
    <row r="48" spans="2:24" ht="30">
      <c r="B48" s="555" t="s">
        <v>407</v>
      </c>
      <c r="C48" s="550">
        <v>992</v>
      </c>
      <c r="D48" s="550">
        <v>284</v>
      </c>
      <c r="E48" s="551">
        <v>1276</v>
      </c>
      <c r="F48" s="135"/>
      <c r="G48" s="135"/>
      <c r="H48" s="647" t="s">
        <v>455</v>
      </c>
      <c r="I48" s="393">
        <v>992</v>
      </c>
      <c r="J48" s="393">
        <v>284</v>
      </c>
      <c r="K48" s="644">
        <v>1276</v>
      </c>
      <c r="L48" s="378"/>
      <c r="M48" s="538"/>
      <c r="N48" s="538"/>
      <c r="O48" s="538"/>
      <c r="P48" s="378"/>
      <c r="Q48" s="345"/>
      <c r="S48" s="378"/>
      <c r="T48" s="345"/>
      <c r="U48" s="345"/>
    </row>
    <row r="49" spans="2:25" ht="16">
      <c r="B49" s="555" t="s">
        <v>408</v>
      </c>
      <c r="C49" s="550">
        <v>438</v>
      </c>
      <c r="D49" s="550">
        <v>412</v>
      </c>
      <c r="E49" s="551">
        <v>850</v>
      </c>
      <c r="F49" s="135"/>
      <c r="G49" s="135"/>
      <c r="H49" s="648" t="s">
        <v>456</v>
      </c>
      <c r="I49" s="393">
        <v>438</v>
      </c>
      <c r="J49" s="393">
        <v>412</v>
      </c>
      <c r="K49" s="644">
        <v>850</v>
      </c>
      <c r="L49" s="378"/>
      <c r="M49" s="538"/>
      <c r="N49" s="538"/>
      <c r="O49" s="538"/>
      <c r="P49" s="378"/>
      <c r="Q49" s="345"/>
      <c r="S49" s="378"/>
      <c r="T49" s="345"/>
      <c r="U49" s="345"/>
    </row>
    <row r="50" spans="2:25">
      <c r="B50" s="555"/>
      <c r="C50" s="550" t="s">
        <v>311</v>
      </c>
      <c r="D50" s="550" t="s">
        <v>311</v>
      </c>
      <c r="E50" s="551" t="s">
        <v>311</v>
      </c>
      <c r="F50" s="135"/>
      <c r="G50" s="135"/>
      <c r="H50" s="643"/>
      <c r="I50" s="394">
        <v>0</v>
      </c>
      <c r="J50" s="394">
        <v>0</v>
      </c>
      <c r="K50" s="646">
        <v>0</v>
      </c>
      <c r="L50" s="378"/>
      <c r="M50" s="538"/>
      <c r="N50" s="378"/>
      <c r="O50" s="378"/>
      <c r="P50" s="378"/>
      <c r="Q50" s="345"/>
      <c r="S50" s="378"/>
      <c r="T50" s="345"/>
      <c r="U50" s="345"/>
    </row>
    <row r="51" spans="2:25" ht="44">
      <c r="B51" s="552" t="s">
        <v>454</v>
      </c>
      <c r="C51" s="550">
        <v>117</v>
      </c>
      <c r="D51" s="550">
        <v>133</v>
      </c>
      <c r="E51" s="551">
        <v>250</v>
      </c>
      <c r="F51" s="135"/>
      <c r="G51" s="135"/>
      <c r="H51" s="649" t="s">
        <v>457</v>
      </c>
      <c r="I51" s="393">
        <v>117</v>
      </c>
      <c r="J51" s="393">
        <v>133</v>
      </c>
      <c r="K51" s="644">
        <v>250</v>
      </c>
      <c r="L51" s="378"/>
      <c r="M51" s="538"/>
      <c r="N51" s="538"/>
      <c r="O51" s="538"/>
      <c r="P51" s="378"/>
      <c r="Q51" s="345"/>
    </row>
    <row r="52" spans="2:25">
      <c r="B52" s="555"/>
      <c r="C52" s="550" t="s">
        <v>311</v>
      </c>
      <c r="D52" s="550" t="s">
        <v>311</v>
      </c>
      <c r="E52" s="551" t="s">
        <v>311</v>
      </c>
      <c r="F52" s="135"/>
      <c r="G52" s="135"/>
      <c r="H52" s="643"/>
      <c r="I52" s="394">
        <v>0</v>
      </c>
      <c r="J52" s="394">
        <v>0</v>
      </c>
      <c r="K52" s="646">
        <v>0</v>
      </c>
      <c r="L52" s="378"/>
      <c r="M52" s="538"/>
      <c r="N52" s="378"/>
      <c r="O52" s="378"/>
      <c r="P52" s="378"/>
      <c r="Q52" s="345"/>
    </row>
    <row r="53" spans="2:25" ht="15">
      <c r="B53" s="547" t="s">
        <v>390</v>
      </c>
      <c r="C53" s="550">
        <v>7389</v>
      </c>
      <c r="D53" s="550">
        <v>2766</v>
      </c>
      <c r="E53" s="551">
        <v>10155</v>
      </c>
      <c r="F53" s="135"/>
      <c r="G53" s="135"/>
      <c r="H53" s="648" t="s">
        <v>453</v>
      </c>
      <c r="I53" s="393">
        <v>7389</v>
      </c>
      <c r="J53" s="393">
        <v>2766</v>
      </c>
      <c r="K53" s="644">
        <v>10155</v>
      </c>
      <c r="L53" s="378"/>
      <c r="M53" s="538"/>
      <c r="N53" s="538"/>
      <c r="O53" s="538"/>
      <c r="P53" s="378"/>
      <c r="Q53" s="345"/>
    </row>
    <row r="54" spans="2:25">
      <c r="B54" s="547"/>
      <c r="C54" s="550" t="s">
        <v>311</v>
      </c>
      <c r="D54" s="550" t="s">
        <v>311</v>
      </c>
      <c r="E54" s="551" t="s">
        <v>311</v>
      </c>
      <c r="F54" s="135"/>
      <c r="G54" s="135"/>
      <c r="H54" s="648"/>
      <c r="I54" s="394">
        <v>0</v>
      </c>
      <c r="J54" s="394">
        <v>0</v>
      </c>
      <c r="K54" s="646">
        <v>0</v>
      </c>
      <c r="L54" s="378"/>
      <c r="M54" s="542"/>
      <c r="N54" s="378"/>
      <c r="O54" s="378"/>
      <c r="P54" s="378"/>
      <c r="Q54" s="345"/>
      <c r="T54" s="135" t="s">
        <v>88</v>
      </c>
    </row>
    <row r="55" spans="2:25" ht="15">
      <c r="B55" s="556" t="s">
        <v>391</v>
      </c>
      <c r="C55" s="550">
        <v>282394</v>
      </c>
      <c r="D55" s="550">
        <v>271075</v>
      </c>
      <c r="E55" s="551">
        <v>553469</v>
      </c>
      <c r="F55" s="135"/>
      <c r="G55" s="135"/>
      <c r="H55" s="648" t="s">
        <v>247</v>
      </c>
      <c r="I55" s="393">
        <v>282394</v>
      </c>
      <c r="J55" s="393">
        <v>271075</v>
      </c>
      <c r="K55" s="644">
        <v>553469</v>
      </c>
      <c r="L55" s="378"/>
      <c r="M55" s="538"/>
      <c r="N55" s="538"/>
      <c r="O55" s="538"/>
      <c r="P55" s="378"/>
      <c r="Q55" s="345"/>
    </row>
    <row r="56" spans="2:25">
      <c r="B56" s="556"/>
      <c r="C56" s="550" t="s">
        <v>311</v>
      </c>
      <c r="D56" s="550" t="s">
        <v>311</v>
      </c>
      <c r="E56" s="551" t="s">
        <v>311</v>
      </c>
      <c r="F56" s="135"/>
      <c r="G56" s="135"/>
      <c r="H56" s="643"/>
      <c r="I56" s="394">
        <v>0</v>
      </c>
      <c r="J56" s="394">
        <v>0</v>
      </c>
      <c r="K56" s="646">
        <v>0</v>
      </c>
      <c r="L56" s="378"/>
      <c r="M56" s="538"/>
      <c r="N56" s="378"/>
      <c r="O56" s="378"/>
      <c r="P56" s="378"/>
      <c r="Q56" s="345"/>
    </row>
    <row r="57" spans="2:25" ht="56">
      <c r="B57" s="557" t="s">
        <v>138</v>
      </c>
      <c r="C57" s="550">
        <v>5876</v>
      </c>
      <c r="D57" s="550">
        <v>3122</v>
      </c>
      <c r="E57" s="551">
        <v>8998</v>
      </c>
      <c r="F57" s="135"/>
      <c r="G57" s="135"/>
      <c r="H57" s="650" t="s">
        <v>248</v>
      </c>
      <c r="I57" s="393">
        <v>5876</v>
      </c>
      <c r="J57" s="393">
        <v>3122</v>
      </c>
      <c r="K57" s="644">
        <v>8998</v>
      </c>
      <c r="L57" s="378"/>
      <c r="M57" s="538"/>
      <c r="N57" s="538"/>
      <c r="O57" s="538"/>
      <c r="P57" s="378"/>
      <c r="Q57" s="345"/>
    </row>
    <row r="58" spans="2:25">
      <c r="B58" s="557"/>
      <c r="C58" s="550" t="s">
        <v>311</v>
      </c>
      <c r="D58" s="550" t="s">
        <v>311</v>
      </c>
      <c r="E58" s="551" t="s">
        <v>311</v>
      </c>
      <c r="F58" s="135"/>
      <c r="G58" s="135"/>
      <c r="H58" s="643"/>
      <c r="I58" s="394">
        <v>0</v>
      </c>
      <c r="J58" s="394">
        <v>0</v>
      </c>
      <c r="K58" s="646">
        <v>0</v>
      </c>
      <c r="L58" s="378"/>
      <c r="M58" s="538"/>
      <c r="N58" s="378"/>
      <c r="O58" s="378"/>
      <c r="P58" s="378"/>
      <c r="Q58" s="345"/>
      <c r="X58" s="133"/>
    </row>
    <row r="59" spans="2:25" ht="84">
      <c r="B59" s="558" t="s">
        <v>137</v>
      </c>
      <c r="C59" s="550">
        <v>288270</v>
      </c>
      <c r="D59" s="550">
        <v>274197</v>
      </c>
      <c r="E59" s="551">
        <v>562467</v>
      </c>
      <c r="F59" s="135"/>
      <c r="G59" s="135"/>
      <c r="H59" s="651" t="s">
        <v>249</v>
      </c>
      <c r="I59" s="393">
        <v>288270</v>
      </c>
      <c r="J59" s="393">
        <v>274197</v>
      </c>
      <c r="K59" s="644">
        <v>562467</v>
      </c>
      <c r="L59" s="378"/>
      <c r="M59" s="538"/>
      <c r="N59" s="538"/>
      <c r="O59" s="538"/>
      <c r="P59" s="378"/>
      <c r="Q59" s="345"/>
      <c r="X59" s="133"/>
      <c r="Y59" s="133"/>
    </row>
    <row r="60" spans="2:25">
      <c r="B60" s="558"/>
      <c r="C60" s="550" t="s">
        <v>311</v>
      </c>
      <c r="D60" s="550" t="s">
        <v>311</v>
      </c>
      <c r="E60" s="551" t="s">
        <v>311</v>
      </c>
      <c r="F60" s="135"/>
      <c r="G60" s="135"/>
      <c r="H60" s="651"/>
      <c r="I60" s="394">
        <v>0</v>
      </c>
      <c r="J60" s="394">
        <v>0</v>
      </c>
      <c r="K60" s="646">
        <v>0</v>
      </c>
      <c r="L60" s="378"/>
      <c r="M60" s="543"/>
      <c r="N60" s="378"/>
      <c r="O60" s="378"/>
      <c r="P60" s="378"/>
      <c r="Q60" s="345"/>
      <c r="Y60" s="133"/>
    </row>
    <row r="61" spans="2:25">
      <c r="B61" s="547" t="s">
        <v>87</v>
      </c>
      <c r="C61" s="550">
        <v>352</v>
      </c>
      <c r="D61" s="550">
        <v>118</v>
      </c>
      <c r="E61" s="551">
        <v>470</v>
      </c>
      <c r="F61" s="135"/>
      <c r="G61" s="135"/>
      <c r="H61" s="651" t="s">
        <v>87</v>
      </c>
      <c r="I61" s="393">
        <v>352</v>
      </c>
      <c r="J61" s="393">
        <v>118</v>
      </c>
      <c r="K61" s="644">
        <v>470</v>
      </c>
      <c r="L61" s="378"/>
      <c r="M61" s="538"/>
      <c r="N61" s="538"/>
      <c r="O61" s="538"/>
      <c r="P61" s="378"/>
      <c r="Q61" s="345"/>
    </row>
    <row r="62" spans="2:25">
      <c r="B62" s="547" t="s">
        <v>58</v>
      </c>
      <c r="C62" s="550">
        <v>23332</v>
      </c>
      <c r="D62" s="550">
        <v>23029</v>
      </c>
      <c r="E62" s="551">
        <v>46361</v>
      </c>
      <c r="F62" s="135"/>
      <c r="G62" s="135"/>
      <c r="H62" s="652" t="s">
        <v>58</v>
      </c>
      <c r="I62" s="393">
        <v>23332</v>
      </c>
      <c r="J62" s="393">
        <v>23029</v>
      </c>
      <c r="K62" s="644">
        <v>46361</v>
      </c>
      <c r="L62" s="378"/>
      <c r="M62" s="538"/>
      <c r="N62" s="538"/>
      <c r="O62" s="538"/>
      <c r="P62" s="378"/>
      <c r="Q62" s="345"/>
    </row>
    <row r="63" spans="2:25">
      <c r="B63" s="547" t="s">
        <v>59</v>
      </c>
      <c r="C63" s="559">
        <v>1362</v>
      </c>
      <c r="D63" s="559">
        <v>421</v>
      </c>
      <c r="E63" s="560">
        <v>1783</v>
      </c>
      <c r="H63" s="653" t="s">
        <v>59</v>
      </c>
      <c r="I63" s="393">
        <v>1362</v>
      </c>
      <c r="J63" s="393">
        <v>421</v>
      </c>
      <c r="K63" s="644">
        <v>1783</v>
      </c>
      <c r="L63" s="343"/>
      <c r="M63" s="538"/>
      <c r="N63" s="538"/>
      <c r="O63" s="538"/>
      <c r="P63" s="343"/>
      <c r="Q63" s="345"/>
      <c r="T63" t="s">
        <v>88</v>
      </c>
    </row>
    <row r="64" spans="2:25">
      <c r="B64" s="547"/>
      <c r="C64" s="559"/>
      <c r="D64" s="559"/>
      <c r="E64" s="560"/>
      <c r="H64" s="653"/>
      <c r="I64" s="393">
        <v>0</v>
      </c>
      <c r="J64" s="393">
        <v>0</v>
      </c>
      <c r="K64" s="644">
        <v>0</v>
      </c>
      <c r="P64"/>
      <c r="Q64" s="345"/>
    </row>
    <row r="65" spans="1:28" ht="15">
      <c r="B65" s="556" t="s">
        <v>392</v>
      </c>
      <c r="C65" s="559">
        <v>25046</v>
      </c>
      <c r="D65" s="559">
        <v>23568</v>
      </c>
      <c r="E65" s="560">
        <v>48614</v>
      </c>
      <c r="H65" s="653" t="s">
        <v>458</v>
      </c>
      <c r="I65" s="393">
        <v>25046</v>
      </c>
      <c r="J65" s="393">
        <v>23568</v>
      </c>
      <c r="K65" s="644">
        <v>48614</v>
      </c>
      <c r="M65" s="538"/>
      <c r="N65" s="538"/>
      <c r="O65" s="538"/>
      <c r="P65"/>
      <c r="Q65" s="345"/>
    </row>
    <row r="66" spans="1:28">
      <c r="B66" s="556"/>
      <c r="C66" s="559"/>
      <c r="D66" s="559"/>
      <c r="E66" s="560"/>
      <c r="H66" s="653"/>
      <c r="I66" s="393">
        <v>0</v>
      </c>
      <c r="J66" s="393">
        <v>0</v>
      </c>
      <c r="K66" s="644">
        <v>0</v>
      </c>
      <c r="P66"/>
      <c r="Q66" s="345"/>
    </row>
    <row r="67" spans="1:28" ht="14.25" customHeight="1">
      <c r="B67" s="556" t="s">
        <v>79</v>
      </c>
      <c r="C67" s="559">
        <v>9103</v>
      </c>
      <c r="D67" s="559">
        <v>3305</v>
      </c>
      <c r="E67" s="560">
        <v>12408</v>
      </c>
      <c r="H67" s="653" t="s">
        <v>158</v>
      </c>
      <c r="I67" s="393">
        <v>9103</v>
      </c>
      <c r="J67" s="393">
        <v>3305</v>
      </c>
      <c r="K67" s="644">
        <v>12408</v>
      </c>
      <c r="M67" s="538"/>
      <c r="N67" s="538"/>
      <c r="O67" s="538"/>
      <c r="P67"/>
      <c r="Q67" s="345"/>
    </row>
    <row r="68" spans="1:28">
      <c r="B68" s="556"/>
      <c r="C68" s="559"/>
      <c r="D68" s="559"/>
      <c r="E68" s="560"/>
      <c r="H68" s="653"/>
      <c r="I68" s="393">
        <v>0</v>
      </c>
      <c r="J68" s="393">
        <v>0</v>
      </c>
      <c r="K68" s="644">
        <v>0</v>
      </c>
      <c r="P68"/>
      <c r="Q68" s="345"/>
      <c r="W68" s="373"/>
    </row>
    <row r="69" spans="1:28" ht="14" thickBot="1">
      <c r="B69" s="561" t="s">
        <v>60</v>
      </c>
      <c r="C69" s="562">
        <v>313316</v>
      </c>
      <c r="D69" s="562">
        <v>297765</v>
      </c>
      <c r="E69" s="563">
        <v>611081</v>
      </c>
      <c r="H69" s="654" t="s">
        <v>60</v>
      </c>
      <c r="I69" s="655">
        <v>313316</v>
      </c>
      <c r="J69" s="655">
        <v>297765</v>
      </c>
      <c r="K69" s="656">
        <v>611081</v>
      </c>
      <c r="M69" s="538"/>
      <c r="N69" s="538"/>
      <c r="O69" s="538"/>
      <c r="P69"/>
      <c r="Q69" s="461"/>
      <c r="V69" s="373"/>
    </row>
    <row r="70" spans="1:28">
      <c r="M70" s="135"/>
      <c r="P70"/>
      <c r="Q70" s="345"/>
    </row>
    <row r="71" spans="1:28">
      <c r="P71"/>
      <c r="Q71" s="345"/>
    </row>
    <row r="72" spans="1:28">
      <c r="A72" s="393"/>
      <c r="B72" s="564"/>
      <c r="C72" s="393"/>
      <c r="D72" s="393"/>
      <c r="P72"/>
      <c r="Q72" s="345"/>
    </row>
    <row r="73" spans="1:28">
      <c r="A73" s="393"/>
      <c r="B73" s="564"/>
      <c r="C73" s="393"/>
      <c r="D73" s="393"/>
      <c r="I73" s="135" t="s">
        <v>88</v>
      </c>
      <c r="P73"/>
      <c r="Q73" s="345"/>
      <c r="W73" s="345"/>
      <c r="X73" s="345"/>
    </row>
    <row r="74" spans="1:28">
      <c r="A74" s="393"/>
      <c r="B74" s="565"/>
      <c r="C74" s="393"/>
      <c r="D74" s="393"/>
      <c r="P74"/>
      <c r="Q74" s="345"/>
      <c r="V74" s="345"/>
      <c r="W74" s="345"/>
      <c r="X74" s="345"/>
      <c r="AB74" s="344"/>
    </row>
    <row r="75" spans="1:28">
      <c r="A75" s="393"/>
      <c r="B75" s="565"/>
      <c r="C75" s="393"/>
      <c r="D75" s="393"/>
      <c r="M75" s="135"/>
      <c r="P75"/>
      <c r="Q75" s="345"/>
      <c r="V75" s="345"/>
    </row>
    <row r="76" spans="1:28">
      <c r="A76" s="393"/>
      <c r="B76" s="566"/>
      <c r="C76" s="393"/>
      <c r="D76" s="393"/>
      <c r="P76"/>
      <c r="Q76" s="345"/>
    </row>
    <row r="77" spans="1:28">
      <c r="A77" s="393"/>
      <c r="B77" s="567"/>
      <c r="C77" s="393"/>
      <c r="D77" s="393"/>
      <c r="P77"/>
      <c r="Q77" s="345"/>
    </row>
    <row r="78" spans="1:28">
      <c r="A78" s="393"/>
      <c r="B78" s="567"/>
      <c r="C78" s="393"/>
      <c r="D78" s="393"/>
      <c r="P78"/>
      <c r="Q78" s="345"/>
    </row>
    <row r="79" spans="1:28">
      <c r="A79" s="393"/>
      <c r="B79" s="568"/>
      <c r="C79" s="393"/>
      <c r="D79" s="393"/>
      <c r="P79"/>
      <c r="Q79" s="345"/>
    </row>
    <row r="80" spans="1:28">
      <c r="A80" s="393"/>
      <c r="B80" s="568"/>
      <c r="C80" s="393"/>
      <c r="D80" s="393"/>
      <c r="H80" s="135" t="s">
        <v>88</v>
      </c>
      <c r="P80"/>
      <c r="Q80" s="345"/>
    </row>
    <row r="81" spans="1:24">
      <c r="A81" s="393"/>
      <c r="B81" s="568"/>
      <c r="C81" s="393"/>
      <c r="D81" s="393"/>
    </row>
    <row r="82" spans="1:24">
      <c r="A82" s="393"/>
      <c r="B82" s="568"/>
      <c r="C82" s="393"/>
      <c r="D82" s="393"/>
      <c r="Q82" s="345"/>
      <c r="R82" s="345"/>
      <c r="S82" s="345"/>
      <c r="T82" s="345"/>
      <c r="U82" s="345"/>
    </row>
    <row r="83" spans="1:24">
      <c r="A83" s="393"/>
      <c r="B83" s="565"/>
      <c r="C83" s="393"/>
      <c r="D83" s="393"/>
      <c r="Q83" s="345"/>
      <c r="R83" s="378"/>
      <c r="S83" s="378"/>
      <c r="T83" s="378"/>
      <c r="U83" s="345"/>
      <c r="V83" s="133"/>
      <c r="W83" s="133"/>
    </row>
    <row r="84" spans="1:24">
      <c r="A84" s="393"/>
      <c r="B84" s="568"/>
      <c r="C84" s="393"/>
      <c r="D84" s="393"/>
      <c r="Q84" s="345"/>
      <c r="R84" s="378"/>
      <c r="S84" s="378"/>
      <c r="T84" s="378"/>
      <c r="U84" s="345"/>
      <c r="V84" s="133"/>
      <c r="W84" s="133"/>
      <c r="X84" s="133"/>
    </row>
    <row r="85" spans="1:24">
      <c r="A85" s="393"/>
      <c r="B85" s="564"/>
      <c r="C85" s="393"/>
      <c r="D85" s="393"/>
      <c r="Q85" s="345"/>
      <c r="R85" s="345"/>
      <c r="S85" s="345"/>
      <c r="T85" s="345"/>
      <c r="U85" s="345"/>
      <c r="X85" s="133"/>
    </row>
    <row r="86" spans="1:24">
      <c r="A86" s="393"/>
      <c r="B86" s="564"/>
      <c r="C86" s="393"/>
      <c r="D86" s="393"/>
      <c r="Q86" s="345"/>
      <c r="R86" s="345"/>
      <c r="S86" s="345"/>
      <c r="T86" s="345"/>
      <c r="U86" s="345"/>
    </row>
    <row r="87" spans="1:24">
      <c r="A87" s="393"/>
      <c r="B87" s="569"/>
      <c r="C87" s="393"/>
      <c r="D87" s="393"/>
      <c r="Q87" s="345"/>
      <c r="R87" s="345"/>
      <c r="S87" s="345"/>
      <c r="T87" s="345"/>
      <c r="U87" s="345"/>
      <c r="V87" s="135" t="s">
        <v>88</v>
      </c>
    </row>
    <row r="88" spans="1:24">
      <c r="A88" s="393"/>
      <c r="B88" s="569"/>
      <c r="C88" s="393"/>
      <c r="D88" s="393"/>
    </row>
    <row r="89" spans="1:24">
      <c r="A89" s="393"/>
      <c r="B89" s="570"/>
      <c r="C89" s="393"/>
      <c r="D89" s="393"/>
    </row>
    <row r="90" spans="1:24">
      <c r="A90" s="393"/>
      <c r="B90" s="570"/>
      <c r="C90" s="393"/>
      <c r="D90" s="393"/>
    </row>
    <row r="91" spans="1:24">
      <c r="A91" s="393"/>
      <c r="B91" s="571"/>
      <c r="C91" s="393"/>
      <c r="D91" s="393"/>
    </row>
    <row r="92" spans="1:24">
      <c r="A92" s="393"/>
      <c r="B92" s="571"/>
      <c r="C92" s="393"/>
      <c r="D92" s="393"/>
    </row>
    <row r="93" spans="1:24">
      <c r="A93" s="393"/>
      <c r="B93" s="564"/>
      <c r="C93" s="393"/>
      <c r="D93" s="393"/>
    </row>
    <row r="94" spans="1:24">
      <c r="A94" s="393"/>
      <c r="B94" s="564"/>
      <c r="C94" s="393"/>
      <c r="D94" s="393"/>
    </row>
    <row r="95" spans="1:24">
      <c r="A95" s="393"/>
      <c r="B95" s="564"/>
      <c r="C95" s="393"/>
      <c r="D95" s="393"/>
    </row>
    <row r="96" spans="1:24">
      <c r="A96" s="393"/>
      <c r="B96" s="564"/>
      <c r="C96" s="393"/>
      <c r="D96" s="393"/>
    </row>
    <row r="97" spans="1:4">
      <c r="A97" s="393"/>
      <c r="B97" s="569"/>
      <c r="C97" s="393"/>
      <c r="D97" s="393"/>
    </row>
    <row r="98" spans="1:4">
      <c r="A98" s="393"/>
      <c r="B98" s="569"/>
      <c r="C98" s="393"/>
      <c r="D98" s="393"/>
    </row>
    <row r="99" spans="1:4">
      <c r="A99" s="393"/>
      <c r="B99" s="569"/>
      <c r="C99" s="393"/>
      <c r="D99" s="393"/>
    </row>
    <row r="100" spans="1:4">
      <c r="A100" s="393"/>
      <c r="B100" s="569"/>
      <c r="C100" s="393"/>
      <c r="D100" s="393"/>
    </row>
    <row r="101" spans="1:4">
      <c r="A101" s="393"/>
      <c r="B101" s="569"/>
      <c r="C101" s="393"/>
      <c r="D101" s="393"/>
    </row>
    <row r="102" spans="1:4">
      <c r="A102" s="393"/>
      <c r="B102" s="393"/>
      <c r="C102" s="572" t="s">
        <v>88</v>
      </c>
      <c r="D102" s="393"/>
    </row>
    <row r="103" spans="1:4">
      <c r="A103" s="393"/>
      <c r="B103" s="393"/>
      <c r="C103" s="393"/>
      <c r="D103" s="393"/>
    </row>
    <row r="104" spans="1:4">
      <c r="A104" s="393"/>
      <c r="B104" s="393"/>
      <c r="C104" s="393"/>
      <c r="D104" s="393"/>
    </row>
  </sheetData>
  <conditionalFormatting sqref="M40:O40">
    <cfRule type="cellIs" dxfId="87" priority="29" operator="equal">
      <formula>FALSE</formula>
    </cfRule>
    <cfRule type="cellIs" dxfId="86" priority="30" operator="equal">
      <formula>TRUE</formula>
    </cfRule>
  </conditionalFormatting>
  <conditionalFormatting sqref="M42:O42">
    <cfRule type="cellIs" dxfId="85" priority="27" operator="equal">
      <formula>FALSE</formula>
    </cfRule>
    <cfRule type="cellIs" dxfId="84" priority="28" operator="equal">
      <formula>TRUE</formula>
    </cfRule>
  </conditionalFormatting>
  <conditionalFormatting sqref="M44:O47">
    <cfRule type="cellIs" dxfId="83" priority="25" operator="equal">
      <formula>FALSE</formula>
    </cfRule>
    <cfRule type="cellIs" dxfId="82" priority="26" operator="equal">
      <formula>TRUE</formula>
    </cfRule>
  </conditionalFormatting>
  <conditionalFormatting sqref="M48:O49">
    <cfRule type="cellIs" dxfId="81" priority="23" operator="equal">
      <formula>FALSE</formula>
    </cfRule>
    <cfRule type="cellIs" dxfId="80" priority="24" operator="equal">
      <formula>TRUE</formula>
    </cfRule>
  </conditionalFormatting>
  <conditionalFormatting sqref="M51:O51">
    <cfRule type="cellIs" dxfId="79" priority="21" operator="equal">
      <formula>FALSE</formula>
    </cfRule>
    <cfRule type="cellIs" dxfId="78" priority="22" operator="equal">
      <formula>TRUE</formula>
    </cfRule>
  </conditionalFormatting>
  <conditionalFormatting sqref="M53:O53">
    <cfRule type="cellIs" dxfId="77" priority="19" operator="equal">
      <formula>FALSE</formula>
    </cfRule>
    <cfRule type="cellIs" dxfId="76" priority="20" operator="equal">
      <formula>TRUE</formula>
    </cfRule>
  </conditionalFormatting>
  <conditionalFormatting sqref="M55:O55">
    <cfRule type="cellIs" dxfId="75" priority="17" operator="equal">
      <formula>FALSE</formula>
    </cfRule>
    <cfRule type="cellIs" dxfId="74" priority="18" operator="equal">
      <formula>TRUE</formula>
    </cfRule>
  </conditionalFormatting>
  <conditionalFormatting sqref="M57:O57">
    <cfRule type="cellIs" dxfId="73" priority="15" operator="equal">
      <formula>FALSE</formula>
    </cfRule>
    <cfRule type="cellIs" dxfId="72" priority="16" operator="equal">
      <formula>TRUE</formula>
    </cfRule>
  </conditionalFormatting>
  <conditionalFormatting sqref="M59:O59">
    <cfRule type="cellIs" dxfId="71" priority="13" operator="equal">
      <formula>FALSE</formula>
    </cfRule>
    <cfRule type="cellIs" dxfId="70" priority="14" operator="equal">
      <formula>TRUE</formula>
    </cfRule>
  </conditionalFormatting>
  <conditionalFormatting sqref="M61:O63">
    <cfRule type="cellIs" dxfId="69" priority="11" operator="equal">
      <formula>FALSE</formula>
    </cfRule>
    <cfRule type="cellIs" dxfId="68" priority="12" operator="equal">
      <formula>TRUE</formula>
    </cfRule>
  </conditionalFormatting>
  <conditionalFormatting sqref="M65:O65">
    <cfRule type="cellIs" dxfId="67" priority="9" operator="equal">
      <formula>FALSE</formula>
    </cfRule>
    <cfRule type="cellIs" dxfId="66" priority="10" operator="equal">
      <formula>TRUE</formula>
    </cfRule>
  </conditionalFormatting>
  <conditionalFormatting sqref="M67:O67">
    <cfRule type="cellIs" dxfId="65" priority="7" operator="equal">
      <formula>FALSE</formula>
    </cfRule>
    <cfRule type="cellIs" dxfId="64" priority="8" operator="equal">
      <formula>TRUE</formula>
    </cfRule>
  </conditionalFormatting>
  <conditionalFormatting sqref="M69:O69">
    <cfRule type="cellIs" dxfId="63" priority="5" operator="equal">
      <formula>FALSE</formula>
    </cfRule>
    <cfRule type="cellIs" dxfId="62" priority="6" operator="equal">
      <formula>TRUE</formula>
    </cfRule>
  </conditionalFormatting>
  <conditionalFormatting sqref="F2:F29">
    <cfRule type="cellIs" dxfId="61" priority="3" operator="equal">
      <formula>FALSE</formula>
    </cfRule>
    <cfRule type="cellIs" dxfId="60" priority="4" operator="equal">
      <formula>TRUE</formula>
    </cfRule>
  </conditionalFormatting>
  <conditionalFormatting sqref="L22:L24">
    <cfRule type="cellIs" dxfId="59" priority="1" operator="equal">
      <formula>FALSE</formula>
    </cfRule>
    <cfRule type="cellIs" dxfId="58" priority="2" operator="equal">
      <formula>TRUE</formula>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CFFCC"/>
    <pageSetUpPr fitToPage="1"/>
  </sheetPr>
  <dimension ref="A1:M41"/>
  <sheetViews>
    <sheetView tabSelected="1" zoomScale="170" zoomScaleNormal="170" workbookViewId="0">
      <selection sqref="A1:D1"/>
    </sheetView>
  </sheetViews>
  <sheetFormatPr baseColWidth="10" defaultColWidth="9.1640625" defaultRowHeight="13"/>
  <cols>
    <col min="1" max="1" width="32.1640625" style="923" customWidth="1"/>
    <col min="2" max="3" width="19.5" style="923" customWidth="1"/>
    <col min="4" max="4" width="1.6640625" style="923" customWidth="1"/>
    <col min="5" max="16384" width="9.1640625" style="923"/>
  </cols>
  <sheetData>
    <row r="1" spans="1:9">
      <c r="A1" s="1068" t="s">
        <v>759</v>
      </c>
      <c r="B1" s="1083"/>
      <c r="C1" s="1083"/>
      <c r="D1" s="1083"/>
      <c r="E1" s="922"/>
      <c r="F1" s="922"/>
      <c r="G1" s="922"/>
      <c r="H1" s="922"/>
      <c r="I1" s="922"/>
    </row>
    <row r="2" spans="1:9">
      <c r="A2" s="1069" t="s">
        <v>608</v>
      </c>
      <c r="B2" s="1069"/>
      <c r="C2" s="924"/>
      <c r="D2" s="924"/>
      <c r="E2" s="924"/>
      <c r="F2" s="924"/>
      <c r="G2" s="924"/>
      <c r="H2" s="924"/>
      <c r="I2" s="924"/>
    </row>
    <row r="3" spans="1:9">
      <c r="A3" s="871" t="s">
        <v>0</v>
      </c>
      <c r="B3" s="924"/>
      <c r="C3" s="924"/>
      <c r="D3" s="924"/>
      <c r="E3" s="924"/>
      <c r="F3" s="924"/>
      <c r="G3" s="924"/>
      <c r="H3" s="924"/>
      <c r="I3" s="924"/>
    </row>
    <row r="4" spans="1:9">
      <c r="A4" s="871"/>
      <c r="B4" s="868"/>
      <c r="C4" s="868"/>
      <c r="D4" s="868"/>
      <c r="E4" s="868"/>
      <c r="F4" s="868"/>
      <c r="G4" s="868"/>
      <c r="H4" s="868"/>
      <c r="I4" s="868"/>
    </row>
    <row r="5" spans="1:9" ht="38.25" customHeight="1">
      <c r="A5" s="1085" t="s">
        <v>709</v>
      </c>
      <c r="B5" s="1077"/>
      <c r="C5" s="1077"/>
      <c r="D5" s="1077"/>
      <c r="E5" s="925"/>
      <c r="F5" s="925"/>
      <c r="G5" s="925"/>
      <c r="H5" s="925"/>
      <c r="I5" s="925"/>
    </row>
    <row r="6" spans="1:9">
      <c r="A6" s="719"/>
      <c r="B6" s="874"/>
      <c r="C6" s="874"/>
      <c r="D6" s="874"/>
      <c r="E6" s="874"/>
      <c r="F6" s="874"/>
      <c r="G6" s="874"/>
      <c r="H6" s="874"/>
      <c r="I6" s="874"/>
    </row>
    <row r="7" spans="1:9" ht="26.25" customHeight="1">
      <c r="A7" s="877"/>
      <c r="B7" s="1080" t="s">
        <v>609</v>
      </c>
      <c r="C7" s="1084"/>
      <c r="D7" s="926"/>
      <c r="E7" s="884"/>
      <c r="F7" s="912"/>
      <c r="G7" s="884"/>
      <c r="H7" s="884"/>
      <c r="I7" s="884"/>
    </row>
    <row r="8" spans="1:9" ht="26.25" customHeight="1">
      <c r="A8" s="927" t="s">
        <v>747</v>
      </c>
      <c r="B8" s="915" t="s">
        <v>610</v>
      </c>
      <c r="C8" s="915" t="s">
        <v>611</v>
      </c>
      <c r="D8" s="915"/>
      <c r="E8" s="867"/>
      <c r="F8" s="867"/>
      <c r="G8" s="867"/>
      <c r="H8" s="867"/>
      <c r="I8" s="867"/>
    </row>
    <row r="9" spans="1:9" ht="11.25" customHeight="1">
      <c r="A9" s="924"/>
      <c r="B9" s="886"/>
      <c r="C9" s="886"/>
      <c r="D9" s="886"/>
      <c r="E9" s="867"/>
      <c r="F9" s="867"/>
      <c r="G9" s="867"/>
      <c r="H9" s="867"/>
      <c r="I9" s="867"/>
    </row>
    <row r="10" spans="1:9" ht="11.25" customHeight="1">
      <c r="A10" s="916" t="s">
        <v>612</v>
      </c>
      <c r="B10" s="928">
        <v>17</v>
      </c>
      <c r="C10" s="917">
        <v>0</v>
      </c>
      <c r="D10" s="890"/>
      <c r="E10" s="867"/>
      <c r="F10" s="867"/>
      <c r="G10" s="867"/>
      <c r="H10" s="867"/>
      <c r="I10" s="867"/>
    </row>
    <row r="11" spans="1:9" ht="11.25" customHeight="1">
      <c r="A11" s="929" t="s">
        <v>613</v>
      </c>
      <c r="B11" s="917">
        <v>28</v>
      </c>
      <c r="C11" s="917">
        <v>280</v>
      </c>
      <c r="D11" s="890"/>
      <c r="E11" s="867"/>
      <c r="F11" s="867"/>
      <c r="G11" s="867"/>
      <c r="H11" s="867"/>
      <c r="I11" s="867"/>
    </row>
    <row r="12" spans="1:9" ht="11.25" customHeight="1">
      <c r="A12" s="894"/>
      <c r="B12" s="896"/>
      <c r="C12" s="896"/>
      <c r="D12" s="896"/>
      <c r="E12" s="867"/>
      <c r="F12" s="867"/>
      <c r="G12" s="867"/>
      <c r="H12" s="867"/>
      <c r="I12" s="867"/>
    </row>
    <row r="13" spans="1:9" ht="13.5" customHeight="1">
      <c r="A13" s="898"/>
      <c r="B13" s="900"/>
      <c r="C13" s="901" t="s">
        <v>614</v>
      </c>
      <c r="D13" s="900"/>
      <c r="E13" s="902"/>
      <c r="F13" s="902"/>
      <c r="G13" s="902"/>
      <c r="H13" s="902"/>
      <c r="I13" s="902"/>
    </row>
    <row r="14" spans="1:9" ht="10" customHeight="1">
      <c r="A14" s="898"/>
      <c r="B14" s="900"/>
      <c r="C14" s="901"/>
      <c r="D14" s="900"/>
      <c r="E14" s="902"/>
      <c r="F14" s="902"/>
      <c r="G14" s="902"/>
      <c r="H14" s="902"/>
      <c r="I14" s="902"/>
    </row>
    <row r="15" spans="1:9">
      <c r="A15" s="930"/>
      <c r="B15" s="931" t="s">
        <v>615</v>
      </c>
      <c r="C15" s="932"/>
      <c r="D15" s="932"/>
      <c r="E15" s="932"/>
      <c r="F15" s="932"/>
      <c r="G15" s="932"/>
      <c r="H15" s="932"/>
      <c r="I15" s="902"/>
    </row>
    <row r="16" spans="1:9">
      <c r="A16" s="898"/>
      <c r="B16" s="900"/>
      <c r="C16" s="900"/>
      <c r="D16" s="900"/>
      <c r="E16" s="900"/>
      <c r="F16" s="900"/>
      <c r="G16" s="900"/>
      <c r="H16" s="900"/>
      <c r="I16" s="901"/>
    </row>
    <row r="17" spans="1:13" ht="22.5" customHeight="1">
      <c r="A17" s="1088" t="s">
        <v>707</v>
      </c>
      <c r="B17" s="1089"/>
      <c r="C17" s="1089"/>
      <c r="D17" s="1089"/>
      <c r="E17" s="933"/>
      <c r="F17" s="933"/>
      <c r="G17" s="933"/>
      <c r="H17" s="933"/>
      <c r="I17" s="934"/>
      <c r="J17" s="935"/>
      <c r="K17" s="935"/>
      <c r="L17" s="935"/>
      <c r="M17" s="935"/>
    </row>
    <row r="18" spans="1:13">
      <c r="A18" s="936" t="s">
        <v>708</v>
      </c>
      <c r="B18" s="937"/>
      <c r="C18" s="937"/>
      <c r="D18" s="937"/>
      <c r="E18" s="933"/>
      <c r="F18" s="933"/>
      <c r="G18" s="933"/>
      <c r="H18" s="933"/>
      <c r="I18" s="934"/>
      <c r="J18" s="935"/>
      <c r="K18" s="935"/>
      <c r="L18" s="935"/>
      <c r="M18" s="935"/>
    </row>
    <row r="19" spans="1:13">
      <c r="A19" s="1086" t="s">
        <v>760</v>
      </c>
      <c r="B19" s="1087"/>
      <c r="C19" s="1087"/>
      <c r="D19" s="1087"/>
      <c r="E19" s="933"/>
      <c r="F19" s="933"/>
      <c r="G19" s="933"/>
      <c r="H19" s="933"/>
      <c r="I19" s="934"/>
      <c r="J19" s="935"/>
      <c r="K19" s="935"/>
      <c r="L19" s="935"/>
      <c r="M19" s="935"/>
    </row>
    <row r="20" spans="1:13" ht="74.25" customHeight="1">
      <c r="A20" s="1086" t="s">
        <v>616</v>
      </c>
      <c r="B20" s="1087"/>
      <c r="C20" s="1087"/>
      <c r="D20" s="1087"/>
      <c r="E20" s="938"/>
      <c r="F20" s="938"/>
      <c r="G20" s="938"/>
      <c r="H20" s="938"/>
      <c r="I20" s="938"/>
      <c r="J20" s="938"/>
      <c r="K20" s="938"/>
      <c r="L20" s="938"/>
      <c r="M20" s="938"/>
    </row>
    <row r="21" spans="1:13" ht="60" customHeight="1">
      <c r="A21" s="1073" t="s">
        <v>607</v>
      </c>
      <c r="B21" s="1077"/>
      <c r="C21" s="1077"/>
      <c r="D21" s="1077"/>
      <c r="E21" s="1073"/>
      <c r="F21" s="1077"/>
      <c r="G21" s="1077"/>
      <c r="H21" s="1077"/>
      <c r="I21" s="938"/>
      <c r="J21" s="908"/>
      <c r="K21" s="908"/>
      <c r="L21" s="908"/>
      <c r="M21" s="908"/>
    </row>
    <row r="22" spans="1:13">
      <c r="A22" s="867"/>
      <c r="B22" s="888"/>
      <c r="C22" s="888"/>
      <c r="D22" s="888"/>
      <c r="E22" s="888"/>
      <c r="F22" s="888"/>
      <c r="G22" s="888"/>
      <c r="H22" s="888"/>
      <c r="I22" s="888"/>
      <c r="J22" s="924"/>
      <c r="K22" s="924"/>
      <c r="L22" s="924"/>
      <c r="M22" s="924"/>
    </row>
    <row r="23" spans="1:13">
      <c r="A23" s="924"/>
      <c r="B23" s="869"/>
      <c r="C23" s="869"/>
      <c r="D23" s="869"/>
      <c r="E23" s="869"/>
      <c r="F23" s="869"/>
      <c r="G23" s="869"/>
      <c r="H23" s="869"/>
      <c r="I23" s="869"/>
      <c r="J23" s="924"/>
      <c r="K23" s="924"/>
      <c r="L23" s="924"/>
      <c r="M23" s="924"/>
    </row>
    <row r="26" spans="1:13" ht="14">
      <c r="A26" s="924"/>
      <c r="B26" s="921"/>
      <c r="C26" s="921"/>
      <c r="D26" s="924"/>
      <c r="E26" s="921"/>
      <c r="F26" s="924"/>
      <c r="G26" s="924"/>
      <c r="H26" s="921"/>
      <c r="I26" s="924"/>
      <c r="J26" s="921"/>
      <c r="K26" s="924"/>
      <c r="L26" s="924"/>
      <c r="M26" s="924"/>
    </row>
    <row r="27" spans="1:13">
      <c r="A27" s="867"/>
      <c r="B27" s="869"/>
      <c r="C27" s="869"/>
      <c r="D27" s="869"/>
      <c r="E27" s="869"/>
      <c r="F27" s="869"/>
      <c r="G27" s="869"/>
      <c r="H27" s="869"/>
      <c r="I27" s="869"/>
      <c r="J27" s="924"/>
      <c r="K27" s="924"/>
      <c r="L27" s="924"/>
      <c r="M27" s="924"/>
    </row>
    <row r="28" spans="1:13">
      <c r="A28" s="867"/>
      <c r="B28" s="924"/>
      <c r="C28" s="924"/>
      <c r="D28" s="924"/>
      <c r="E28" s="924"/>
      <c r="F28" s="924"/>
      <c r="G28" s="924"/>
      <c r="H28" s="924"/>
      <c r="I28" s="924"/>
      <c r="J28" s="924"/>
      <c r="K28" s="924"/>
      <c r="L28" s="924"/>
      <c r="M28" s="924"/>
    </row>
    <row r="29" spans="1:13">
      <c r="A29" s="867"/>
      <c r="B29" s="869"/>
      <c r="C29" s="869"/>
      <c r="D29" s="869"/>
      <c r="E29" s="869"/>
      <c r="F29" s="869"/>
      <c r="G29" s="869"/>
      <c r="H29" s="869"/>
      <c r="I29" s="869"/>
      <c r="J29" s="924"/>
      <c r="K29" s="924"/>
      <c r="L29" s="924"/>
      <c r="M29" s="924"/>
    </row>
    <row r="30" spans="1:13">
      <c r="A30" s="867"/>
      <c r="B30" s="924"/>
      <c r="C30" s="924"/>
      <c r="D30" s="924"/>
      <c r="E30" s="924"/>
      <c r="F30" s="924"/>
      <c r="G30" s="924"/>
      <c r="H30" s="924"/>
      <c r="I30" s="924"/>
      <c r="J30" s="924"/>
      <c r="K30" s="924"/>
      <c r="L30" s="924"/>
      <c r="M30" s="924"/>
    </row>
    <row r="31" spans="1:13">
      <c r="A31" s="867"/>
      <c r="B31" s="924"/>
      <c r="C31" s="924"/>
      <c r="D31" s="924"/>
      <c r="E31" s="924"/>
      <c r="F31" s="924"/>
      <c r="G31" s="924"/>
      <c r="H31" s="924"/>
      <c r="I31" s="924"/>
      <c r="J31" s="924"/>
      <c r="K31" s="924"/>
      <c r="L31" s="924"/>
      <c r="M31" s="924"/>
    </row>
    <row r="32" spans="1:13">
      <c r="A32" s="867"/>
      <c r="B32" s="924"/>
      <c r="C32" s="924"/>
      <c r="D32" s="924"/>
      <c r="E32" s="924"/>
      <c r="F32" s="924"/>
      <c r="G32" s="924"/>
      <c r="H32" s="924"/>
      <c r="I32" s="924"/>
      <c r="J32" s="924"/>
      <c r="K32" s="924"/>
      <c r="L32" s="924"/>
      <c r="M32" s="924"/>
    </row>
    <row r="33" spans="1:13">
      <c r="A33" s="867"/>
      <c r="B33" s="924"/>
      <c r="C33" s="924"/>
      <c r="D33" s="924"/>
      <c r="E33" s="924"/>
      <c r="F33" s="924"/>
      <c r="G33" s="924"/>
      <c r="H33" s="924"/>
      <c r="I33" s="924"/>
      <c r="J33" s="924"/>
      <c r="K33" s="924"/>
      <c r="L33" s="924"/>
      <c r="M33" s="924"/>
    </row>
    <row r="34" spans="1:13">
      <c r="A34" s="867"/>
      <c r="B34" s="867"/>
      <c r="C34" s="867"/>
      <c r="D34" s="867"/>
      <c r="E34" s="867"/>
      <c r="F34" s="867"/>
      <c r="G34" s="867"/>
      <c r="H34" s="867"/>
      <c r="I34" s="867"/>
      <c r="J34" s="924"/>
      <c r="K34" s="924"/>
      <c r="L34" s="924"/>
      <c r="M34" s="924"/>
    </row>
    <row r="35" spans="1:13">
      <c r="A35" s="867"/>
      <c r="B35" s="867"/>
      <c r="C35" s="867"/>
      <c r="D35" s="867"/>
      <c r="E35" s="867"/>
      <c r="F35" s="867"/>
      <c r="G35" s="867"/>
      <c r="H35" s="867"/>
      <c r="I35" s="867"/>
    </row>
    <row r="36" spans="1:13">
      <c r="A36" s="867"/>
      <c r="B36" s="867"/>
      <c r="C36" s="867"/>
      <c r="D36" s="867"/>
      <c r="E36" s="867"/>
      <c r="F36" s="867"/>
      <c r="G36" s="867"/>
      <c r="H36" s="867"/>
      <c r="I36" s="867"/>
    </row>
    <row r="37" spans="1:13">
      <c r="A37" s="867"/>
      <c r="B37" s="867"/>
      <c r="C37" s="867"/>
      <c r="D37" s="867"/>
      <c r="E37" s="867"/>
      <c r="F37" s="867"/>
      <c r="G37" s="867"/>
      <c r="H37" s="867"/>
      <c r="I37" s="867"/>
    </row>
    <row r="38" spans="1:13">
      <c r="A38" s="867"/>
      <c r="B38" s="867"/>
      <c r="C38" s="867"/>
      <c r="D38" s="867"/>
      <c r="E38" s="867"/>
      <c r="F38" s="867"/>
      <c r="G38" s="867"/>
      <c r="H38" s="867"/>
      <c r="I38" s="867"/>
    </row>
    <row r="39" spans="1:13">
      <c r="A39" s="867"/>
      <c r="B39" s="867"/>
      <c r="C39" s="867"/>
      <c r="D39" s="867"/>
      <c r="E39" s="867"/>
      <c r="F39" s="867"/>
      <c r="G39" s="867"/>
      <c r="H39" s="867"/>
      <c r="I39" s="867"/>
    </row>
    <row r="40" spans="1:13">
      <c r="A40" s="867"/>
      <c r="B40" s="867"/>
      <c r="C40" s="867"/>
      <c r="D40" s="867"/>
      <c r="E40" s="867"/>
      <c r="F40" s="867"/>
      <c r="G40" s="867"/>
      <c r="H40" s="867"/>
      <c r="I40" s="867"/>
    </row>
    <row r="41" spans="1:13">
      <c r="A41" s="867"/>
      <c r="B41" s="867"/>
      <c r="C41" s="867"/>
      <c r="D41" s="867"/>
      <c r="E41" s="867"/>
      <c r="F41" s="867"/>
      <c r="G41" s="867"/>
      <c r="H41" s="867"/>
      <c r="I41" s="867"/>
    </row>
  </sheetData>
  <sheetProtection sheet="1" objects="1" scenarios="1"/>
  <mergeCells count="9">
    <mergeCell ref="A21:D21"/>
    <mergeCell ref="E21:H21"/>
    <mergeCell ref="A2:B2"/>
    <mergeCell ref="A1:D1"/>
    <mergeCell ref="B7:C7"/>
    <mergeCell ref="A5:D5"/>
    <mergeCell ref="A20:D20"/>
    <mergeCell ref="A17:D17"/>
    <mergeCell ref="A19:D19"/>
  </mergeCells>
  <hyperlinks>
    <hyperlink ref="A18" r:id="rId1" xr:uid="{00000000-0004-0000-1D00-000000000000}"/>
  </hyperlinks>
  <pageMargins left="0.7" right="0.7" top="0.75" bottom="0.75" header="0.3" footer="0.3"/>
  <pageSetup paperSize="9" fitToHeight="0"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973CB-592C-6243-A4AA-75F4D1D9896F}">
  <dimension ref="A1"/>
  <sheetViews>
    <sheetView workbookViewId="0"/>
  </sheetViews>
  <sheetFormatPr baseColWidth="10"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7030A0"/>
    <pageSetUpPr fitToPage="1"/>
  </sheetPr>
  <dimension ref="A1:L82"/>
  <sheetViews>
    <sheetView showGridLines="0" topLeftCell="A58" zoomScale="160" zoomScaleNormal="160" workbookViewId="0">
      <selection sqref="A1:H1"/>
    </sheetView>
  </sheetViews>
  <sheetFormatPr baseColWidth="10" defaultColWidth="9.1640625" defaultRowHeight="12"/>
  <cols>
    <col min="1" max="1" width="24.6640625" style="1" customWidth="1"/>
    <col min="2" max="2" width="10.6640625" style="1" customWidth="1"/>
    <col min="3" max="3" width="3.5" style="1" customWidth="1"/>
    <col min="4" max="4" width="11.6640625" style="1" customWidth="1"/>
    <col min="5" max="5" width="13.6640625" style="1" bestFit="1" customWidth="1"/>
    <col min="6" max="6" width="11.6640625" style="1" customWidth="1"/>
    <col min="7" max="7" width="13.6640625" style="1" bestFit="1" customWidth="1"/>
    <col min="8" max="8" width="11.6640625" style="1" customWidth="1"/>
    <col min="9" max="16384" width="9.1640625" style="1"/>
  </cols>
  <sheetData>
    <row r="1" spans="1:8" ht="12.75" customHeight="1">
      <c r="A1" s="945" t="s">
        <v>257</v>
      </c>
      <c r="B1" s="945"/>
      <c r="C1" s="945"/>
      <c r="D1" s="945"/>
      <c r="E1" s="945"/>
      <c r="F1" s="945"/>
      <c r="G1" s="945"/>
      <c r="H1" s="945"/>
    </row>
    <row r="2" spans="1:8" ht="12.75" customHeight="1">
      <c r="A2" s="168" t="s">
        <v>528</v>
      </c>
      <c r="B2" s="168"/>
      <c r="C2" s="167"/>
      <c r="D2" s="167"/>
      <c r="E2" s="167"/>
      <c r="F2" s="167"/>
      <c r="G2" s="167"/>
      <c r="H2" s="167"/>
    </row>
    <row r="3" spans="1:8" ht="12.75" customHeight="1">
      <c r="A3" s="162" t="s">
        <v>0</v>
      </c>
      <c r="B3" s="167"/>
      <c r="C3" s="167"/>
      <c r="D3" s="167"/>
      <c r="E3" s="167"/>
      <c r="F3" s="167"/>
      <c r="G3" s="167"/>
      <c r="H3" s="167"/>
    </row>
    <row r="4" spans="1:8" s="3" customFormat="1" ht="11.25" customHeight="1">
      <c r="A4" s="170"/>
      <c r="B4" s="170"/>
      <c r="C4" s="170"/>
      <c r="D4" s="170"/>
      <c r="E4" s="170"/>
      <c r="F4" s="170"/>
      <c r="G4" s="170"/>
      <c r="H4" s="279"/>
    </row>
    <row r="5" spans="1:8" s="3" customFormat="1" ht="22.5" customHeight="1">
      <c r="A5" s="196"/>
      <c r="B5" s="946" t="s">
        <v>360</v>
      </c>
      <c r="C5" s="252"/>
      <c r="D5" s="948" t="s">
        <v>1</v>
      </c>
      <c r="E5" s="948"/>
      <c r="F5" s="948"/>
      <c r="G5" s="948"/>
      <c r="H5" s="948"/>
    </row>
    <row r="6" spans="1:8" s="3" customFormat="1" ht="60.75" customHeight="1">
      <c r="A6" s="280"/>
      <c r="B6" s="947"/>
      <c r="C6" s="253"/>
      <c r="D6" s="192" t="s">
        <v>2</v>
      </c>
      <c r="E6" s="192" t="s">
        <v>362</v>
      </c>
      <c r="F6" s="192" t="s">
        <v>3</v>
      </c>
      <c r="G6" s="192" t="s">
        <v>363</v>
      </c>
      <c r="H6" s="192" t="s">
        <v>364</v>
      </c>
    </row>
    <row r="7" spans="1:8" s="3" customFormat="1" ht="11.25" customHeight="1">
      <c r="A7" s="5"/>
      <c r="B7" s="6"/>
      <c r="C7" s="6"/>
      <c r="D7" s="6"/>
      <c r="E7" s="6"/>
      <c r="F7" s="6"/>
      <c r="G7" s="6"/>
      <c r="H7" s="6"/>
    </row>
    <row r="8" spans="1:8" s="3" customFormat="1" ht="11.25" customHeight="1">
      <c r="A8" s="82" t="s">
        <v>4</v>
      </c>
      <c r="B8" s="7"/>
      <c r="C8" s="7"/>
      <c r="D8" s="6"/>
      <c r="E8" s="6"/>
      <c r="F8" s="6"/>
      <c r="G8" s="6"/>
      <c r="H8" s="6"/>
    </row>
    <row r="9" spans="1:8" s="3" customFormat="1" ht="11.25" customHeight="1">
      <c r="A9" s="127" t="s">
        <v>5</v>
      </c>
      <c r="B9" s="8">
        <v>594035</v>
      </c>
      <c r="C9" s="8"/>
      <c r="D9" s="10">
        <v>44.5</v>
      </c>
      <c r="E9" s="10">
        <v>35.200000000000003</v>
      </c>
      <c r="F9" s="10">
        <v>86.1</v>
      </c>
      <c r="G9" s="10">
        <v>83.4</v>
      </c>
      <c r="H9" s="10">
        <v>92.2</v>
      </c>
    </row>
    <row r="10" spans="1:8" s="3" customFormat="1" ht="12.75" customHeight="1">
      <c r="A10" s="127" t="s">
        <v>365</v>
      </c>
      <c r="B10" s="8">
        <v>586766</v>
      </c>
      <c r="C10" s="8"/>
      <c r="D10" s="10">
        <v>45.1</v>
      </c>
      <c r="E10" s="11">
        <v>35.6</v>
      </c>
      <c r="F10" s="10">
        <v>86.4</v>
      </c>
      <c r="G10" s="10">
        <v>83.9</v>
      </c>
      <c r="H10" s="10">
        <v>92.3</v>
      </c>
    </row>
    <row r="11" spans="1:8" s="3" customFormat="1" ht="11.25" customHeight="1">
      <c r="A11" s="127" t="s">
        <v>6</v>
      </c>
      <c r="B11" s="8">
        <v>575210</v>
      </c>
      <c r="C11" s="8"/>
      <c r="D11" s="10">
        <v>46.3</v>
      </c>
      <c r="E11" s="11">
        <v>37</v>
      </c>
      <c r="F11" s="10">
        <v>87.5</v>
      </c>
      <c r="G11" s="10">
        <v>83.8</v>
      </c>
      <c r="H11" s="10">
        <v>93.4</v>
      </c>
    </row>
    <row r="12" spans="1:8" s="3" customFormat="1" ht="11.25" customHeight="1">
      <c r="A12" s="127" t="s">
        <v>7</v>
      </c>
      <c r="B12" s="8">
        <v>580972</v>
      </c>
      <c r="C12" s="8"/>
      <c r="D12" s="11">
        <v>47.9</v>
      </c>
      <c r="E12" s="11">
        <v>38.6</v>
      </c>
      <c r="F12" s="11">
        <v>88.5</v>
      </c>
      <c r="G12" s="11">
        <v>85.8</v>
      </c>
      <c r="H12" s="11">
        <v>94</v>
      </c>
    </row>
    <row r="13" spans="1:8" s="3" customFormat="1" ht="11.25" customHeight="1">
      <c r="A13" s="128" t="s">
        <v>8</v>
      </c>
      <c r="B13" s="12">
        <v>580393</v>
      </c>
      <c r="C13" s="12"/>
      <c r="D13" s="10">
        <v>49.2</v>
      </c>
      <c r="E13" s="11">
        <v>40</v>
      </c>
      <c r="F13" s="10">
        <v>88.9</v>
      </c>
      <c r="G13" s="10">
        <v>86.8</v>
      </c>
      <c r="H13" s="10">
        <v>94.4</v>
      </c>
    </row>
    <row r="14" spans="1:8" s="3" customFormat="1" ht="11.25" customHeight="1">
      <c r="A14" s="128" t="s">
        <v>9</v>
      </c>
      <c r="B14" s="12">
        <v>603318</v>
      </c>
      <c r="C14" s="12"/>
      <c r="D14" s="10">
        <v>50</v>
      </c>
      <c r="E14" s="11">
        <v>40.700000000000003</v>
      </c>
      <c r="F14" s="10">
        <v>88.9</v>
      </c>
      <c r="G14" s="10">
        <v>86.9</v>
      </c>
      <c r="H14" s="10">
        <v>94.5</v>
      </c>
    </row>
    <row r="15" spans="1:8" s="3" customFormat="1" ht="11.25" customHeight="1">
      <c r="A15" s="128" t="s">
        <v>10</v>
      </c>
      <c r="B15" s="12">
        <v>606554</v>
      </c>
      <c r="C15" s="12"/>
      <c r="D15" s="10">
        <v>51.6</v>
      </c>
      <c r="E15" s="11">
        <v>42.1</v>
      </c>
      <c r="F15" s="10">
        <v>88.9</v>
      </c>
      <c r="G15" s="10">
        <v>87.1</v>
      </c>
      <c r="H15" s="10">
        <v>94.6</v>
      </c>
    </row>
    <row r="16" spans="1:8" s="3" customFormat="1" ht="11.25" customHeight="1">
      <c r="A16" s="128" t="s">
        <v>11</v>
      </c>
      <c r="B16" s="12">
        <v>622122</v>
      </c>
      <c r="C16" s="12"/>
      <c r="D16" s="10">
        <v>52.9</v>
      </c>
      <c r="E16" s="11">
        <v>41.9</v>
      </c>
      <c r="F16" s="10">
        <v>88.8</v>
      </c>
      <c r="G16" s="10">
        <v>86.6</v>
      </c>
      <c r="H16" s="10">
        <v>94.8</v>
      </c>
    </row>
    <row r="17" spans="1:9" s="3" customFormat="1" ht="12.75" customHeight="1">
      <c r="A17" s="128" t="s">
        <v>366</v>
      </c>
      <c r="B17" s="12">
        <v>643560</v>
      </c>
      <c r="C17" s="12"/>
      <c r="D17" s="13">
        <v>53.7</v>
      </c>
      <c r="E17" s="11">
        <v>42.6</v>
      </c>
      <c r="F17" s="13">
        <v>88.8</v>
      </c>
      <c r="G17" s="13">
        <v>86.7</v>
      </c>
      <c r="H17" s="13">
        <v>95.9</v>
      </c>
    </row>
    <row r="18" spans="1:9" s="16" customFormat="1" ht="11.25" customHeight="1">
      <c r="A18" s="131" t="s">
        <v>12</v>
      </c>
      <c r="B18" s="12">
        <v>636771</v>
      </c>
      <c r="C18" s="12"/>
      <c r="D18" s="10">
        <v>56.3</v>
      </c>
      <c r="E18" s="11">
        <v>44.3</v>
      </c>
      <c r="F18" s="10">
        <v>89</v>
      </c>
      <c r="G18" s="10">
        <v>86.9</v>
      </c>
      <c r="H18" s="10">
        <v>96.4</v>
      </c>
    </row>
    <row r="19" spans="1:9" s="16" customFormat="1" ht="11.25" customHeight="1">
      <c r="A19" s="131" t="s">
        <v>13</v>
      </c>
      <c r="B19" s="17">
        <v>648942</v>
      </c>
      <c r="C19" s="17"/>
      <c r="D19" s="19">
        <v>58.5</v>
      </c>
      <c r="E19" s="20">
        <v>45.3</v>
      </c>
      <c r="F19" s="19">
        <v>89.4</v>
      </c>
      <c r="G19" s="19">
        <v>86.8</v>
      </c>
      <c r="H19" s="19">
        <v>96.7</v>
      </c>
    </row>
    <row r="20" spans="1:9" s="16" customFormat="1" ht="11.25" customHeight="1">
      <c r="A20" s="131" t="s">
        <v>14</v>
      </c>
      <c r="B20" s="17">
        <v>656396</v>
      </c>
      <c r="C20" s="17"/>
      <c r="D20" s="19">
        <v>60.9</v>
      </c>
      <c r="E20" s="20">
        <v>46</v>
      </c>
      <c r="F20" s="19">
        <v>90</v>
      </c>
      <c r="G20" s="19">
        <v>86.4</v>
      </c>
      <c r="H20" s="19">
        <v>97.3</v>
      </c>
    </row>
    <row r="21" spans="1:9" s="16" customFormat="1" ht="11.25" customHeight="1">
      <c r="A21" s="131" t="s">
        <v>15</v>
      </c>
      <c r="B21" s="12">
        <v>653808</v>
      </c>
      <c r="C21" s="12"/>
      <c r="D21" s="21">
        <v>64.8</v>
      </c>
      <c r="E21" s="21">
        <v>47.3</v>
      </c>
      <c r="F21" s="21">
        <v>90.8</v>
      </c>
      <c r="G21" s="21">
        <v>86.7</v>
      </c>
      <c r="H21" s="21">
        <v>98</v>
      </c>
    </row>
    <row r="22" spans="1:9" s="16" customFormat="1" ht="11.25" customHeight="1">
      <c r="A22" s="22"/>
      <c r="B22" s="12"/>
      <c r="C22" s="15"/>
      <c r="D22" s="10"/>
      <c r="E22" s="11"/>
      <c r="F22" s="10"/>
      <c r="G22" s="10"/>
      <c r="H22" s="10"/>
    </row>
    <row r="23" spans="1:9" s="16" customFormat="1" ht="12.75" customHeight="1">
      <c r="A23" s="949" t="s">
        <v>369</v>
      </c>
      <c r="B23" s="950"/>
      <c r="C23" s="18"/>
      <c r="D23" s="21"/>
      <c r="E23" s="21"/>
      <c r="F23" s="21"/>
      <c r="G23" s="21"/>
      <c r="H23" s="21"/>
    </row>
    <row r="24" spans="1:9" s="16" customFormat="1" ht="11.25" customHeight="1">
      <c r="A24" s="14" t="s">
        <v>12</v>
      </c>
      <c r="B24" s="17">
        <v>636119</v>
      </c>
      <c r="C24" s="18"/>
      <c r="D24" s="19">
        <v>56.8</v>
      </c>
      <c r="E24" s="19">
        <v>44.7</v>
      </c>
      <c r="F24" s="19">
        <v>89.9</v>
      </c>
      <c r="G24" s="19">
        <v>87.6</v>
      </c>
      <c r="H24" s="19">
        <v>97</v>
      </c>
    </row>
    <row r="25" spans="1:9" s="16" customFormat="1" ht="11.25" customHeight="1">
      <c r="A25" s="14" t="s">
        <v>13</v>
      </c>
      <c r="B25" s="17">
        <v>648833</v>
      </c>
      <c r="C25" s="18"/>
      <c r="D25" s="19">
        <v>59</v>
      </c>
      <c r="E25" s="19">
        <v>45.6</v>
      </c>
      <c r="F25" s="19">
        <v>90.1</v>
      </c>
      <c r="G25" s="19">
        <v>87.4</v>
      </c>
      <c r="H25" s="19">
        <v>97.3</v>
      </c>
    </row>
    <row r="26" spans="1:9" s="16" customFormat="1" ht="11.25" customHeight="1">
      <c r="A26" s="14" t="s">
        <v>14</v>
      </c>
      <c r="B26" s="17">
        <v>655146</v>
      </c>
      <c r="C26" s="18"/>
      <c r="D26" s="19">
        <v>61.4</v>
      </c>
      <c r="E26" s="19">
        <v>46.3</v>
      </c>
      <c r="F26" s="19">
        <v>90.9</v>
      </c>
      <c r="G26" s="19">
        <v>87.1</v>
      </c>
      <c r="H26" s="19">
        <v>98</v>
      </c>
    </row>
    <row r="27" spans="1:9" s="16" customFormat="1" ht="11.25" customHeight="1">
      <c r="A27" s="14" t="s">
        <v>15</v>
      </c>
      <c r="B27" s="17">
        <v>653083</v>
      </c>
      <c r="C27" s="18"/>
      <c r="D27" s="19">
        <v>65.3</v>
      </c>
      <c r="E27" s="19">
        <v>47.6</v>
      </c>
      <c r="F27" s="19">
        <v>91.6</v>
      </c>
      <c r="G27" s="19">
        <v>87.4</v>
      </c>
      <c r="H27" s="19">
        <v>98.6</v>
      </c>
    </row>
    <row r="28" spans="1:9" s="16" customFormat="1" ht="11.25" customHeight="1">
      <c r="A28" s="14" t="s">
        <v>16</v>
      </c>
      <c r="B28" s="17">
        <v>634496</v>
      </c>
      <c r="C28" s="18"/>
      <c r="D28" s="19">
        <v>70</v>
      </c>
      <c r="E28" s="19">
        <v>49.8</v>
      </c>
      <c r="F28" s="19">
        <v>92.3</v>
      </c>
      <c r="G28" s="19">
        <v>88.3</v>
      </c>
      <c r="H28" s="19">
        <v>98.9</v>
      </c>
    </row>
    <row r="29" spans="1:9" s="16" customFormat="1" ht="11.25" customHeight="1">
      <c r="A29" s="23" t="s">
        <v>17</v>
      </c>
      <c r="B29" s="24">
        <v>639263</v>
      </c>
      <c r="C29" s="25"/>
      <c r="D29" s="26">
        <v>75.3</v>
      </c>
      <c r="E29" s="26">
        <v>53.4</v>
      </c>
      <c r="F29" s="26">
        <v>92.8</v>
      </c>
      <c r="G29" s="26">
        <v>88.7</v>
      </c>
      <c r="H29" s="26">
        <v>99</v>
      </c>
      <c r="I29" s="27"/>
    </row>
    <row r="30" spans="1:9" s="16" customFormat="1" ht="11.25" customHeight="1">
      <c r="A30" s="432" t="s">
        <v>372</v>
      </c>
      <c r="B30" s="17">
        <v>639263</v>
      </c>
      <c r="C30" s="18"/>
      <c r="D30" s="19">
        <v>75.400000000000006</v>
      </c>
      <c r="E30" s="19">
        <v>53.5</v>
      </c>
      <c r="F30" s="19">
        <v>92.9</v>
      </c>
      <c r="G30" s="19">
        <v>88.8</v>
      </c>
      <c r="H30" s="19">
        <v>99.1</v>
      </c>
      <c r="I30" s="17"/>
    </row>
    <row r="31" spans="1:9" s="3" customFormat="1" ht="11.25" customHeight="1">
      <c r="A31" s="14" t="s">
        <v>18</v>
      </c>
      <c r="B31" s="17">
        <v>627093</v>
      </c>
      <c r="C31" s="18"/>
      <c r="D31" s="19">
        <v>79.599999999999994</v>
      </c>
      <c r="E31" s="19">
        <v>59</v>
      </c>
      <c r="F31" s="19">
        <v>93.6</v>
      </c>
      <c r="G31" s="19">
        <v>92.2</v>
      </c>
      <c r="H31" s="19">
        <v>99.3</v>
      </c>
      <c r="I31" s="17"/>
    </row>
    <row r="32" spans="1:9" s="3" customFormat="1" ht="11.25" customHeight="1">
      <c r="A32" s="14" t="s">
        <v>75</v>
      </c>
      <c r="B32" s="17">
        <v>620617</v>
      </c>
      <c r="D32" s="134">
        <v>81.900000000000006</v>
      </c>
      <c r="E32" s="134">
        <v>59.4</v>
      </c>
      <c r="F32" s="134">
        <v>94.1</v>
      </c>
      <c r="G32" s="134">
        <v>92.5</v>
      </c>
      <c r="H32" s="134">
        <v>99.6</v>
      </c>
      <c r="I32" s="17"/>
    </row>
    <row r="33" spans="1:9" s="3" customFormat="1" ht="11.25" customHeight="1">
      <c r="A33" s="14" t="s">
        <v>131</v>
      </c>
      <c r="B33" s="17">
        <v>632397</v>
      </c>
      <c r="C33" s="18"/>
      <c r="D33" s="134">
        <v>81.8</v>
      </c>
      <c r="E33" s="134">
        <v>59.2</v>
      </c>
      <c r="F33" s="134">
        <v>94.3</v>
      </c>
      <c r="G33" s="134">
        <v>90.5</v>
      </c>
      <c r="H33" s="134">
        <v>99.7</v>
      </c>
      <c r="I33" s="17"/>
    </row>
    <row r="34" spans="1:9" s="3" customFormat="1" ht="12.75" customHeight="1">
      <c r="A34" s="131" t="s">
        <v>370</v>
      </c>
      <c r="B34" s="17">
        <v>618437</v>
      </c>
      <c r="C34" s="25"/>
      <c r="D34" s="134">
        <v>75.8</v>
      </c>
      <c r="E34" s="134">
        <v>56.8</v>
      </c>
      <c r="F34" s="134">
        <v>92.7</v>
      </c>
      <c r="G34" s="134">
        <v>86.9</v>
      </c>
      <c r="H34" s="134">
        <v>99.6</v>
      </c>
      <c r="I34" s="17"/>
    </row>
    <row r="35" spans="1:9" s="3" customFormat="1" ht="12" customHeight="1">
      <c r="A35" s="346" t="s">
        <v>371</v>
      </c>
      <c r="B35" s="347">
        <v>618437</v>
      </c>
      <c r="C35" s="25"/>
      <c r="D35" s="634">
        <v>63.8</v>
      </c>
      <c r="E35" s="634">
        <v>53.4</v>
      </c>
      <c r="F35" s="634">
        <v>89.7</v>
      </c>
      <c r="G35" s="634">
        <v>85.2</v>
      </c>
      <c r="H35" s="634">
        <v>97.7</v>
      </c>
      <c r="I35" s="17"/>
    </row>
    <row r="36" spans="1:9" s="3" customFormat="1" ht="12" customHeight="1">
      <c r="A36" s="474" t="s">
        <v>411</v>
      </c>
      <c r="B36" s="475">
        <v>611081</v>
      </c>
      <c r="C36" s="18"/>
      <c r="D36" s="635">
        <v>64.900000000000006</v>
      </c>
      <c r="E36" s="635">
        <v>53.8</v>
      </c>
      <c r="F36" s="635">
        <v>91</v>
      </c>
      <c r="G36" s="635">
        <v>85.7</v>
      </c>
      <c r="H36" s="635">
        <v>97.9</v>
      </c>
      <c r="I36" s="17"/>
    </row>
    <row r="37" spans="1:9" s="16" customFormat="1" ht="12.75" customHeight="1">
      <c r="A37" s="5"/>
    </row>
    <row r="38" spans="1:9" s="16" customFormat="1" ht="12.75" customHeight="1">
      <c r="A38" s="951" t="s">
        <v>413</v>
      </c>
      <c r="B38" s="951"/>
      <c r="C38" s="951"/>
      <c r="D38" s="951"/>
      <c r="E38" s="21"/>
      <c r="F38" s="21"/>
      <c r="G38" s="21"/>
      <c r="H38" s="21"/>
      <c r="I38" s="19"/>
    </row>
    <row r="39" spans="1:9" s="16" customFormat="1" ht="11.25" customHeight="1">
      <c r="A39" s="14" t="s">
        <v>12</v>
      </c>
      <c r="B39" s="17">
        <v>584170</v>
      </c>
      <c r="C39" s="18"/>
      <c r="D39" s="19">
        <v>54.9</v>
      </c>
      <c r="E39" s="19">
        <v>42.5</v>
      </c>
      <c r="F39" s="19">
        <v>90.3</v>
      </c>
      <c r="G39" s="19">
        <v>88.5</v>
      </c>
      <c r="H39" s="19">
        <v>97.3</v>
      </c>
      <c r="I39" s="19"/>
    </row>
    <row r="40" spans="1:9" s="16" customFormat="1" ht="11.25" customHeight="1">
      <c r="A40" s="14" t="s">
        <v>13</v>
      </c>
      <c r="B40" s="17">
        <v>594134</v>
      </c>
      <c r="C40" s="18"/>
      <c r="D40" s="19">
        <v>57.3</v>
      </c>
      <c r="E40" s="19">
        <v>44</v>
      </c>
      <c r="F40" s="19">
        <v>90.8</v>
      </c>
      <c r="G40" s="19">
        <v>88.8</v>
      </c>
      <c r="H40" s="19">
        <v>97.8</v>
      </c>
      <c r="I40" s="19"/>
    </row>
    <row r="41" spans="1:9" s="16" customFormat="1" ht="11.25" customHeight="1">
      <c r="A41" s="14" t="s">
        <v>14</v>
      </c>
      <c r="B41" s="17">
        <v>600664</v>
      </c>
      <c r="C41" s="18"/>
      <c r="D41" s="19">
        <v>59.9</v>
      </c>
      <c r="E41" s="19">
        <v>45.8</v>
      </c>
      <c r="F41" s="19">
        <v>91.5</v>
      </c>
      <c r="G41" s="19">
        <v>89.6</v>
      </c>
      <c r="H41" s="19">
        <v>98.4</v>
      </c>
      <c r="I41" s="19"/>
    </row>
    <row r="42" spans="1:9" s="16" customFormat="1" ht="11.25" customHeight="1">
      <c r="A42" s="14" t="s">
        <v>15</v>
      </c>
      <c r="B42" s="17">
        <v>598102</v>
      </c>
      <c r="C42" s="29"/>
      <c r="D42" s="19">
        <v>64.400000000000006</v>
      </c>
      <c r="E42" s="19">
        <v>48.2</v>
      </c>
      <c r="F42" s="19">
        <v>92.4</v>
      </c>
      <c r="G42" s="19">
        <v>90.9</v>
      </c>
      <c r="H42" s="19">
        <v>98.3</v>
      </c>
    </row>
    <row r="43" spans="1:9" s="16" customFormat="1" ht="11.25" customHeight="1">
      <c r="A43" s="14" t="s">
        <v>16</v>
      </c>
      <c r="B43" s="17">
        <v>578841</v>
      </c>
      <c r="C43" s="18"/>
      <c r="D43" s="19">
        <v>69.8</v>
      </c>
      <c r="E43" s="19">
        <v>50.7</v>
      </c>
      <c r="F43" s="19">
        <v>93.5</v>
      </c>
      <c r="G43" s="19">
        <v>92</v>
      </c>
      <c r="H43" s="19">
        <v>98.7</v>
      </c>
    </row>
    <row r="44" spans="1:9" s="16" customFormat="1" ht="11.25" customHeight="1">
      <c r="A44" s="23" t="s">
        <v>19</v>
      </c>
      <c r="B44" s="24">
        <v>578060</v>
      </c>
      <c r="C44" s="24"/>
      <c r="D44" s="30">
        <v>76.099999999999994</v>
      </c>
      <c r="E44" s="30">
        <v>55.1</v>
      </c>
      <c r="F44" s="30">
        <v>94.7</v>
      </c>
      <c r="G44" s="30">
        <v>93.3</v>
      </c>
      <c r="H44" s="30">
        <v>99</v>
      </c>
    </row>
    <row r="45" spans="1:9" s="16" customFormat="1" ht="11.25" customHeight="1">
      <c r="A45" s="131" t="s">
        <v>372</v>
      </c>
      <c r="B45" s="17">
        <v>578060</v>
      </c>
      <c r="C45" s="18"/>
      <c r="D45" s="19">
        <v>76.099999999999994</v>
      </c>
      <c r="E45" s="19">
        <v>55.1</v>
      </c>
      <c r="F45" s="19">
        <v>94.7</v>
      </c>
      <c r="G45" s="19">
        <v>93.3</v>
      </c>
      <c r="H45" s="19">
        <v>99</v>
      </c>
    </row>
    <row r="46" spans="1:9" s="16" customFormat="1" ht="11.25" customHeight="1">
      <c r="A46" s="14" t="s">
        <v>18</v>
      </c>
      <c r="B46" s="17">
        <v>566927</v>
      </c>
      <c r="C46" s="18"/>
      <c r="D46" s="19">
        <v>80.5</v>
      </c>
      <c r="E46" s="19">
        <v>58.2</v>
      </c>
      <c r="F46" s="19">
        <v>95.2</v>
      </c>
      <c r="G46" s="19">
        <v>93.9</v>
      </c>
      <c r="H46" s="19">
        <v>99.2</v>
      </c>
    </row>
    <row r="47" spans="1:9" s="16" customFormat="1" ht="11.25" customHeight="1">
      <c r="A47" s="14" t="s">
        <v>75</v>
      </c>
      <c r="B47" s="17">
        <v>561308</v>
      </c>
      <c r="D47" s="134">
        <v>83</v>
      </c>
      <c r="E47" s="134">
        <v>58.8</v>
      </c>
      <c r="F47" s="134">
        <v>95.7</v>
      </c>
      <c r="G47" s="134">
        <v>94.2</v>
      </c>
      <c r="H47" s="134">
        <v>99.3</v>
      </c>
    </row>
    <row r="48" spans="1:9" s="16" customFormat="1" ht="11.25" customHeight="1">
      <c r="A48" s="14" t="s">
        <v>131</v>
      </c>
      <c r="B48" s="17">
        <v>571325</v>
      </c>
      <c r="D48" s="134">
        <v>83</v>
      </c>
      <c r="E48" s="134">
        <v>60.6</v>
      </c>
      <c r="F48" s="134">
        <v>95.8</v>
      </c>
      <c r="G48" s="134">
        <v>94.2</v>
      </c>
      <c r="H48" s="134">
        <v>99.3</v>
      </c>
    </row>
    <row r="49" spans="1:12" s="16" customFormat="1" ht="12" customHeight="1">
      <c r="A49" s="131" t="s">
        <v>370</v>
      </c>
      <c r="B49" s="17">
        <v>558432</v>
      </c>
      <c r="C49" s="25"/>
      <c r="D49" s="134">
        <v>78.2</v>
      </c>
      <c r="E49" s="134">
        <v>60.3</v>
      </c>
      <c r="F49" s="134">
        <v>95.8</v>
      </c>
      <c r="G49" s="134">
        <v>92.8</v>
      </c>
      <c r="H49" s="134">
        <v>99.3</v>
      </c>
    </row>
    <row r="50" spans="1:12" s="16" customFormat="1" ht="12" customHeight="1">
      <c r="A50" s="346" t="s">
        <v>371</v>
      </c>
      <c r="B50" s="347">
        <v>558432</v>
      </c>
      <c r="C50" s="25"/>
      <c r="D50" s="634">
        <v>65.599999999999994</v>
      </c>
      <c r="E50" s="634">
        <v>56.6</v>
      </c>
      <c r="F50" s="634">
        <v>93.4</v>
      </c>
      <c r="G50" s="634">
        <v>91</v>
      </c>
      <c r="H50" s="634">
        <v>98.2</v>
      </c>
    </row>
    <row r="51" spans="1:12" s="16" customFormat="1" ht="12" customHeight="1">
      <c r="A51" s="474" t="s">
        <v>411</v>
      </c>
      <c r="B51" s="475">
        <v>553469</v>
      </c>
      <c r="C51" s="18"/>
      <c r="D51" s="635">
        <v>66.2</v>
      </c>
      <c r="E51" s="635">
        <v>57.1</v>
      </c>
      <c r="F51" s="635">
        <v>94.2</v>
      </c>
      <c r="G51" s="635">
        <v>91.5</v>
      </c>
      <c r="H51" s="635">
        <v>98.1</v>
      </c>
    </row>
    <row r="52" spans="1:12" s="3" customFormat="1" ht="11.25" customHeight="1">
      <c r="A52" s="31"/>
      <c r="B52" s="32"/>
      <c r="C52" s="33"/>
      <c r="D52" s="34"/>
      <c r="E52" s="34"/>
      <c r="F52" s="34"/>
      <c r="G52" s="34"/>
      <c r="H52" s="34"/>
    </row>
    <row r="53" spans="1:12" s="3" customFormat="1" ht="11.25" customHeight="1">
      <c r="A53" s="281"/>
      <c r="B53" s="282"/>
      <c r="C53" s="283"/>
      <c r="D53" s="284"/>
      <c r="E53" s="284"/>
      <c r="F53" s="284"/>
      <c r="G53" s="284"/>
      <c r="H53" s="466" t="s">
        <v>312</v>
      </c>
    </row>
    <row r="54" spans="1:12" s="3" customFormat="1" ht="15" customHeight="1">
      <c r="A54" s="942" t="s">
        <v>258</v>
      </c>
      <c r="B54" s="942"/>
      <c r="C54" s="942"/>
      <c r="D54" s="942"/>
      <c r="E54" s="734"/>
      <c r="F54" s="734"/>
      <c r="G54" s="734"/>
      <c r="H54" s="734"/>
    </row>
    <row r="55" spans="1:12" s="3" customFormat="1" ht="30" customHeight="1">
      <c r="A55" s="939" t="s">
        <v>617</v>
      </c>
      <c r="B55" s="939"/>
      <c r="C55" s="939"/>
      <c r="D55" s="939"/>
      <c r="E55" s="939"/>
      <c r="F55" s="939"/>
      <c r="G55" s="939"/>
      <c r="H55" s="939"/>
    </row>
    <row r="56" spans="1:12" s="3" customFormat="1" ht="15" customHeight="1">
      <c r="A56" s="941" t="s">
        <v>529</v>
      </c>
      <c r="B56" s="941"/>
      <c r="C56" s="941"/>
      <c r="D56" s="941"/>
      <c r="E56" s="734"/>
      <c r="F56" s="734"/>
      <c r="G56" s="734"/>
      <c r="H56" s="734"/>
    </row>
    <row r="57" spans="1:12" s="3" customFormat="1" ht="15" customHeight="1">
      <c r="A57" s="939" t="s">
        <v>361</v>
      </c>
      <c r="B57" s="939"/>
      <c r="C57" s="939"/>
      <c r="D57" s="939"/>
      <c r="E57" s="939"/>
      <c r="F57" s="939"/>
      <c r="G57" s="939"/>
      <c r="H57" s="939"/>
    </row>
    <row r="58" spans="1:12" s="3" customFormat="1" ht="45" customHeight="1">
      <c r="A58" s="944" t="s">
        <v>618</v>
      </c>
      <c r="B58" s="944"/>
      <c r="C58" s="944"/>
      <c r="D58" s="944"/>
      <c r="E58" s="944"/>
      <c r="F58" s="944"/>
      <c r="G58" s="944"/>
      <c r="H58" s="944"/>
    </row>
    <row r="59" spans="1:12" ht="30" customHeight="1">
      <c r="A59" s="939" t="s">
        <v>416</v>
      </c>
      <c r="B59" s="939"/>
      <c r="C59" s="939"/>
      <c r="D59" s="939"/>
      <c r="E59" s="939"/>
      <c r="F59" s="939"/>
      <c r="G59" s="939"/>
      <c r="H59" s="939"/>
      <c r="J59" s="431"/>
      <c r="K59" s="431"/>
      <c r="L59" s="431"/>
    </row>
    <row r="60" spans="1:12" s="441" customFormat="1" ht="15" customHeight="1">
      <c r="A60" s="942" t="s">
        <v>367</v>
      </c>
      <c r="B60" s="942"/>
      <c r="C60" s="942"/>
      <c r="D60" s="942"/>
      <c r="E60" s="735"/>
      <c r="F60" s="735"/>
      <c r="G60" s="735"/>
      <c r="H60" s="735"/>
    </row>
    <row r="61" spans="1:12" s="16" customFormat="1" ht="15" customHeight="1">
      <c r="A61" s="942" t="s">
        <v>368</v>
      </c>
      <c r="B61" s="942"/>
      <c r="C61" s="942"/>
      <c r="D61" s="942"/>
      <c r="E61" s="942"/>
      <c r="F61" s="942"/>
      <c r="G61" s="734"/>
      <c r="H61" s="734"/>
    </row>
    <row r="62" spans="1:12" ht="60" customHeight="1">
      <c r="A62" s="943" t="s">
        <v>619</v>
      </c>
      <c r="B62" s="943"/>
      <c r="C62" s="943"/>
      <c r="D62" s="943"/>
      <c r="E62" s="943"/>
      <c r="F62" s="943"/>
      <c r="G62" s="943"/>
      <c r="H62" s="943"/>
    </row>
    <row r="63" spans="1:12" ht="15" customHeight="1">
      <c r="A63" s="939" t="s">
        <v>414</v>
      </c>
      <c r="B63" s="939"/>
      <c r="C63" s="939"/>
      <c r="D63" s="939"/>
      <c r="E63" s="939"/>
      <c r="F63" s="939"/>
      <c r="G63" s="939"/>
      <c r="H63" s="939"/>
    </row>
    <row r="64" spans="1:12" ht="60" customHeight="1">
      <c r="A64" s="939" t="s">
        <v>435</v>
      </c>
      <c r="B64" s="939"/>
      <c r="C64" s="939"/>
      <c r="D64" s="939"/>
      <c r="E64" s="939"/>
      <c r="F64" s="939"/>
      <c r="G64" s="939"/>
      <c r="H64" s="939"/>
    </row>
    <row r="65" spans="1:9" ht="45" customHeight="1">
      <c r="A65" s="940" t="s">
        <v>415</v>
      </c>
      <c r="B65" s="940"/>
      <c r="C65" s="940"/>
      <c r="D65" s="940"/>
      <c r="E65" s="940"/>
      <c r="F65" s="940"/>
      <c r="G65" s="940"/>
      <c r="H65" s="940"/>
      <c r="I65" s="524"/>
    </row>
    <row r="66" spans="1:9" ht="47.25" customHeight="1"/>
    <row r="70" spans="1:9">
      <c r="A70" s="318"/>
    </row>
    <row r="82" spans="1:1">
      <c r="A82" s="1" t="s">
        <v>88</v>
      </c>
    </row>
  </sheetData>
  <sheetProtection sheet="1" objects="1" scenarios="1"/>
  <mergeCells count="17">
    <mergeCell ref="A54:D54"/>
    <mergeCell ref="A1:H1"/>
    <mergeCell ref="B5:B6"/>
    <mergeCell ref="D5:H5"/>
    <mergeCell ref="A23:B23"/>
    <mergeCell ref="A38:D38"/>
    <mergeCell ref="A64:H64"/>
    <mergeCell ref="A63:H63"/>
    <mergeCell ref="A65:H65"/>
    <mergeCell ref="A55:H55"/>
    <mergeCell ref="A56:D56"/>
    <mergeCell ref="A57:H57"/>
    <mergeCell ref="A60:D60"/>
    <mergeCell ref="A61:F61"/>
    <mergeCell ref="A59:H59"/>
    <mergeCell ref="A62:H62"/>
    <mergeCell ref="A58:H58"/>
  </mergeCells>
  <phoneticPr fontId="32" type="noConversion"/>
  <pageMargins left="0.31496062992125984" right="0.27559055118110237" top="0.51181102362204722" bottom="0.51181102362204722" header="0.51181102362204722" footer="0.51181102362204722"/>
  <pageSetup paperSize="9" scale="8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rgb="FF7030A0"/>
    <pageSetUpPr fitToPage="1"/>
  </sheetPr>
  <dimension ref="A1:T62"/>
  <sheetViews>
    <sheetView showGridLines="0" topLeftCell="A33" zoomScale="140" zoomScaleNormal="140" workbookViewId="0"/>
  </sheetViews>
  <sheetFormatPr baseColWidth="10" defaultColWidth="9.1640625" defaultRowHeight="12"/>
  <cols>
    <col min="1" max="1" width="34.6640625" style="1" customWidth="1"/>
    <col min="2" max="5" width="7.83203125" style="1" customWidth="1"/>
    <col min="6" max="7" width="8.5" style="1" customWidth="1"/>
    <col min="8" max="8" width="2" style="1" customWidth="1"/>
    <col min="9" max="12" width="7.83203125" style="1" customWidth="1"/>
    <col min="13" max="14" width="8.5" style="1" customWidth="1"/>
    <col min="15" max="16384" width="9.1640625" style="1"/>
  </cols>
  <sheetData>
    <row r="1" spans="1:20" ht="12.75" customHeight="1">
      <c r="A1" s="230" t="s">
        <v>20</v>
      </c>
      <c r="B1" s="168"/>
      <c r="C1" s="168"/>
      <c r="D1" s="168"/>
      <c r="E1" s="168"/>
      <c r="F1" s="168"/>
      <c r="G1" s="168"/>
      <c r="H1" s="168"/>
      <c r="I1" s="168"/>
      <c r="J1" s="168"/>
      <c r="K1" s="168"/>
      <c r="L1" s="168"/>
      <c r="M1" s="167"/>
      <c r="N1" s="167"/>
    </row>
    <row r="2" spans="1:20" ht="12.75" customHeight="1">
      <c r="A2" s="168" t="s">
        <v>530</v>
      </c>
    </row>
    <row r="3" spans="1:20" ht="12.75" customHeight="1">
      <c r="A3" s="162" t="s">
        <v>0</v>
      </c>
    </row>
    <row r="4" spans="1:20" s="3" customFormat="1" ht="11.25" customHeight="1">
      <c r="A4" s="170"/>
      <c r="B4" s="170"/>
      <c r="C4" s="170"/>
      <c r="D4" s="170"/>
      <c r="E4" s="170"/>
      <c r="F4" s="170"/>
      <c r="G4" s="170"/>
      <c r="H4" s="170"/>
      <c r="I4" s="170"/>
      <c r="J4" s="170"/>
      <c r="K4" s="170"/>
      <c r="L4" s="170"/>
      <c r="M4" s="170"/>
      <c r="N4" s="170"/>
    </row>
    <row r="5" spans="1:20" s="3" customFormat="1" ht="22.5" customHeight="1">
      <c r="A5" s="196"/>
      <c r="B5" s="952" t="s">
        <v>373</v>
      </c>
      <c r="C5" s="952"/>
      <c r="D5" s="952"/>
      <c r="E5" s="952"/>
      <c r="F5" s="952"/>
      <c r="G5" s="952"/>
      <c r="H5" s="252"/>
      <c r="I5" s="952" t="s">
        <v>374</v>
      </c>
      <c r="J5" s="952"/>
      <c r="K5" s="952"/>
      <c r="L5" s="952"/>
      <c r="M5" s="952"/>
      <c r="N5" s="952"/>
    </row>
    <row r="6" spans="1:20" s="3" customFormat="1" ht="19.5" customHeight="1">
      <c r="A6" s="280"/>
      <c r="B6" s="253" t="s">
        <v>17</v>
      </c>
      <c r="C6" s="253" t="s">
        <v>21</v>
      </c>
      <c r="D6" s="253" t="s">
        <v>75</v>
      </c>
      <c r="E6" s="514" t="s">
        <v>131</v>
      </c>
      <c r="F6" s="515" t="s">
        <v>417</v>
      </c>
      <c r="G6" s="530" t="s">
        <v>412</v>
      </c>
      <c r="H6" s="529"/>
      <c r="I6" s="440" t="s">
        <v>17</v>
      </c>
      <c r="J6" s="440" t="s">
        <v>21</v>
      </c>
      <c r="K6" s="470" t="s">
        <v>75</v>
      </c>
      <c r="L6" s="514" t="s">
        <v>131</v>
      </c>
      <c r="M6" s="515" t="s">
        <v>417</v>
      </c>
      <c r="N6" s="530" t="s">
        <v>412</v>
      </c>
    </row>
    <row r="7" spans="1:20" s="3" customFormat="1" ht="11.25" customHeight="1">
      <c r="A7" s="5"/>
      <c r="B7" s="6"/>
      <c r="C7" s="6"/>
      <c r="D7" s="6"/>
      <c r="E7" s="348"/>
      <c r="F7" s="348"/>
      <c r="G7" s="6"/>
      <c r="H7" s="6"/>
      <c r="I7" s="6"/>
      <c r="J7" s="6"/>
      <c r="K7" s="6"/>
      <c r="L7" s="348"/>
      <c r="M7" s="348"/>
      <c r="N7" s="533"/>
    </row>
    <row r="8" spans="1:20" s="3" customFormat="1" ht="11.25" customHeight="1">
      <c r="A8" s="82" t="s">
        <v>22</v>
      </c>
      <c r="B8" s="6"/>
      <c r="C8" s="6"/>
      <c r="D8" s="6"/>
      <c r="E8" s="348"/>
      <c r="F8" s="348"/>
      <c r="G8" s="6"/>
      <c r="H8" s="6"/>
      <c r="I8" s="6"/>
      <c r="J8" s="6"/>
      <c r="K8" s="6"/>
      <c r="L8" s="348"/>
      <c r="M8" s="348"/>
      <c r="N8" s="533"/>
    </row>
    <row r="9" spans="1:20" s="3" customFormat="1" ht="11.25" customHeight="1">
      <c r="A9" s="146" t="s">
        <v>23</v>
      </c>
      <c r="B9" s="17">
        <v>328005</v>
      </c>
      <c r="C9" s="17">
        <v>321415</v>
      </c>
      <c r="D9" s="17">
        <v>318599</v>
      </c>
      <c r="E9" s="353">
        <v>323885</v>
      </c>
      <c r="F9" s="353">
        <v>317223</v>
      </c>
      <c r="G9" s="531">
        <v>313316</v>
      </c>
      <c r="H9" s="5"/>
      <c r="I9" s="17">
        <v>294465</v>
      </c>
      <c r="J9" s="17">
        <v>288885</v>
      </c>
      <c r="K9" s="17">
        <v>286652</v>
      </c>
      <c r="L9" s="516">
        <v>291000</v>
      </c>
      <c r="M9" s="353">
        <v>284749</v>
      </c>
      <c r="N9" s="531">
        <v>282394</v>
      </c>
      <c r="P9" s="81"/>
      <c r="Q9" s="81"/>
      <c r="R9" s="81"/>
      <c r="S9" s="81"/>
      <c r="T9" s="81"/>
    </row>
    <row r="10" spans="1:20" s="3" customFormat="1" ht="11.25" customHeight="1">
      <c r="A10" s="146" t="s">
        <v>24</v>
      </c>
      <c r="B10" s="17">
        <v>311258</v>
      </c>
      <c r="C10" s="17">
        <v>305678</v>
      </c>
      <c r="D10" s="17">
        <v>302018</v>
      </c>
      <c r="E10" s="353">
        <v>308512</v>
      </c>
      <c r="F10" s="353">
        <v>301214</v>
      </c>
      <c r="G10" s="531">
        <v>297765</v>
      </c>
      <c r="H10" s="5"/>
      <c r="I10" s="17">
        <v>283595</v>
      </c>
      <c r="J10" s="17">
        <v>278042</v>
      </c>
      <c r="K10" s="17">
        <v>274656</v>
      </c>
      <c r="L10" s="516">
        <v>280325</v>
      </c>
      <c r="M10" s="353">
        <v>273683</v>
      </c>
      <c r="N10" s="531">
        <v>271075</v>
      </c>
    </row>
    <row r="11" spans="1:20" s="3" customFormat="1" ht="11.25" customHeight="1">
      <c r="A11" s="125" t="s">
        <v>25</v>
      </c>
      <c r="B11" s="17">
        <v>639263</v>
      </c>
      <c r="C11" s="17">
        <v>627093</v>
      </c>
      <c r="D11" s="17">
        <v>620617</v>
      </c>
      <c r="E11" s="353">
        <v>632397</v>
      </c>
      <c r="F11" s="353">
        <v>618437</v>
      </c>
      <c r="G11" s="531">
        <v>611081</v>
      </c>
      <c r="H11" s="5"/>
      <c r="I11" s="17">
        <v>578060</v>
      </c>
      <c r="J11" s="17">
        <v>566927</v>
      </c>
      <c r="K11" s="17">
        <v>561308</v>
      </c>
      <c r="L11" s="516">
        <v>571325</v>
      </c>
      <c r="M11" s="353">
        <v>558432</v>
      </c>
      <c r="N11" s="531">
        <v>553469</v>
      </c>
    </row>
    <row r="12" spans="1:20" s="16" customFormat="1" ht="12.75" customHeight="1">
      <c r="A12" s="81"/>
      <c r="B12" s="36"/>
      <c r="C12" s="3"/>
      <c r="D12" s="3"/>
      <c r="E12" s="349"/>
      <c r="F12" s="349"/>
      <c r="G12" s="532"/>
      <c r="H12" s="5"/>
      <c r="I12" s="3"/>
      <c r="J12" s="5"/>
      <c r="K12" s="5"/>
      <c r="L12" s="517"/>
      <c r="M12" s="349"/>
      <c r="N12" s="532"/>
    </row>
    <row r="13" spans="1:20" s="16" customFormat="1" ht="27.75" customHeight="1">
      <c r="A13" s="416" t="s">
        <v>26</v>
      </c>
      <c r="B13" s="416"/>
      <c r="C13" s="37"/>
      <c r="D13" s="37"/>
      <c r="E13" s="354"/>
      <c r="F13" s="354"/>
      <c r="G13" s="241"/>
      <c r="H13" s="37"/>
      <c r="I13" s="3"/>
      <c r="J13" s="5"/>
      <c r="K13" s="5"/>
      <c r="L13" s="517"/>
      <c r="M13" s="354"/>
      <c r="N13" s="241"/>
    </row>
    <row r="14" spans="1:20" s="16" customFormat="1" ht="11.25" customHeight="1">
      <c r="A14" s="146" t="s">
        <v>23</v>
      </c>
      <c r="B14" s="38">
        <v>19.600000000000001</v>
      </c>
      <c r="C14" s="38">
        <v>21.4</v>
      </c>
      <c r="D14" s="38">
        <v>22.7</v>
      </c>
      <c r="E14" s="355">
        <v>30.6</v>
      </c>
      <c r="F14" s="636">
        <v>31.8</v>
      </c>
      <c r="G14" s="11">
        <v>31.6</v>
      </c>
      <c r="I14" s="11">
        <v>19.8</v>
      </c>
      <c r="J14" s="38">
        <v>19.399999999999999</v>
      </c>
      <c r="K14" s="38">
        <v>20.7</v>
      </c>
      <c r="L14" s="518">
        <v>31.5</v>
      </c>
      <c r="M14" s="636">
        <v>34.4</v>
      </c>
      <c r="N14" s="11">
        <v>34.1</v>
      </c>
      <c r="O14" s="3"/>
    </row>
    <row r="15" spans="1:20" s="16" customFormat="1" ht="11.25" customHeight="1">
      <c r="A15" s="146" t="s">
        <v>24</v>
      </c>
      <c r="B15" s="38">
        <v>24.5</v>
      </c>
      <c r="C15" s="38">
        <v>26.3</v>
      </c>
      <c r="D15" s="38">
        <v>27.8</v>
      </c>
      <c r="E15" s="355">
        <v>39.299999999999997</v>
      </c>
      <c r="F15" s="636">
        <v>41</v>
      </c>
      <c r="G15" s="11">
        <v>41</v>
      </c>
      <c r="I15" s="11">
        <v>24</v>
      </c>
      <c r="J15" s="38">
        <v>23.9</v>
      </c>
      <c r="K15" s="38">
        <v>25.6</v>
      </c>
      <c r="L15" s="518">
        <v>39.6</v>
      </c>
      <c r="M15" s="636">
        <v>43.2</v>
      </c>
      <c r="N15" s="11">
        <v>43.4</v>
      </c>
      <c r="O15" s="3"/>
    </row>
    <row r="16" spans="1:20" s="3" customFormat="1" ht="11">
      <c r="A16" s="125" t="s">
        <v>25</v>
      </c>
      <c r="B16" s="38">
        <v>22</v>
      </c>
      <c r="C16" s="38">
        <v>23.8</v>
      </c>
      <c r="D16" s="38">
        <v>25.2</v>
      </c>
      <c r="E16" s="355">
        <v>34.9</v>
      </c>
      <c r="F16" s="636">
        <v>36.299999999999997</v>
      </c>
      <c r="G16" s="11">
        <v>36.200000000000003</v>
      </c>
      <c r="I16" s="11">
        <v>21.8</v>
      </c>
      <c r="J16" s="38">
        <v>21.6</v>
      </c>
      <c r="K16" s="38">
        <v>23.1</v>
      </c>
      <c r="L16" s="518">
        <v>35.5</v>
      </c>
      <c r="M16" s="636">
        <v>38.700000000000003</v>
      </c>
      <c r="N16" s="11">
        <v>38.700000000000003</v>
      </c>
    </row>
    <row r="17" spans="1:15" s="3" customFormat="1" ht="11">
      <c r="A17" s="125"/>
      <c r="B17" s="39"/>
      <c r="C17" s="39"/>
      <c r="D17" s="28"/>
      <c r="E17" s="356"/>
      <c r="F17" s="637"/>
      <c r="G17" s="166"/>
      <c r="H17" s="41"/>
      <c r="I17" s="166"/>
      <c r="J17" s="39"/>
      <c r="K17" s="41"/>
      <c r="L17" s="358"/>
      <c r="M17" s="637"/>
      <c r="N17" s="166"/>
    </row>
    <row r="18" spans="1:15" s="3" customFormat="1" ht="24" customHeight="1">
      <c r="A18" s="417" t="s">
        <v>275</v>
      </c>
      <c r="B18" s="417"/>
      <c r="C18" s="39"/>
      <c r="D18" s="39"/>
      <c r="E18" s="350"/>
      <c r="F18" s="638"/>
      <c r="G18" s="166"/>
      <c r="H18" s="39"/>
      <c r="I18" s="166"/>
      <c r="J18" s="39"/>
      <c r="K18" s="39"/>
      <c r="L18" s="350"/>
      <c r="M18" s="638"/>
      <c r="N18" s="166"/>
    </row>
    <row r="19" spans="1:15" s="3" customFormat="1" ht="11">
      <c r="A19" s="146" t="s">
        <v>23</v>
      </c>
      <c r="B19" s="10">
        <v>12.8</v>
      </c>
      <c r="C19" s="38">
        <v>14.8</v>
      </c>
      <c r="D19" s="38">
        <v>15.5</v>
      </c>
      <c r="E19" s="355">
        <v>18.3</v>
      </c>
      <c r="F19" s="636">
        <v>18.2</v>
      </c>
      <c r="G19" s="11">
        <v>18.2</v>
      </c>
      <c r="I19" s="11">
        <v>12.6</v>
      </c>
      <c r="J19" s="38">
        <v>12.7</v>
      </c>
      <c r="K19" s="38">
        <v>13.3</v>
      </c>
      <c r="L19" s="518">
        <v>18.3</v>
      </c>
      <c r="M19" s="636">
        <v>19.5</v>
      </c>
      <c r="N19" s="11">
        <v>19.5</v>
      </c>
    </row>
    <row r="20" spans="1:15" s="3" customFormat="1" ht="11">
      <c r="A20" s="146" t="s">
        <v>24</v>
      </c>
      <c r="B20" s="10">
        <v>18.5</v>
      </c>
      <c r="C20" s="38">
        <v>20.6</v>
      </c>
      <c r="D20" s="38">
        <v>21.4</v>
      </c>
      <c r="E20" s="355">
        <v>27.9</v>
      </c>
      <c r="F20" s="636">
        <v>27.8</v>
      </c>
      <c r="G20" s="11">
        <v>27.8</v>
      </c>
      <c r="I20" s="11">
        <v>17.7</v>
      </c>
      <c r="J20" s="38">
        <v>18.2</v>
      </c>
      <c r="K20" s="38">
        <v>19.100000000000001</v>
      </c>
      <c r="L20" s="518">
        <v>27.5</v>
      </c>
      <c r="M20" s="636">
        <v>29.1</v>
      </c>
      <c r="N20" s="11">
        <v>29.3</v>
      </c>
    </row>
    <row r="21" spans="1:15" s="16" customFormat="1" ht="12.75" customHeight="1">
      <c r="A21" s="125" t="s">
        <v>25</v>
      </c>
      <c r="B21" s="10">
        <v>15.6</v>
      </c>
      <c r="C21" s="38">
        <v>17.600000000000001</v>
      </c>
      <c r="D21" s="38">
        <v>18.399999999999999</v>
      </c>
      <c r="E21" s="355">
        <v>23</v>
      </c>
      <c r="F21" s="636">
        <v>22.9</v>
      </c>
      <c r="G21" s="11">
        <v>22.9</v>
      </c>
      <c r="I21" s="11">
        <v>15.1</v>
      </c>
      <c r="J21" s="38">
        <v>15.4</v>
      </c>
      <c r="K21" s="38">
        <v>16.2</v>
      </c>
      <c r="L21" s="518">
        <v>22.8</v>
      </c>
      <c r="M21" s="636">
        <v>24.2</v>
      </c>
      <c r="N21" s="11">
        <v>24.3</v>
      </c>
      <c r="O21" s="3"/>
    </row>
    <row r="22" spans="1:15" s="16" customFormat="1" ht="11.25" customHeight="1">
      <c r="A22" s="40"/>
      <c r="B22" s="10"/>
      <c r="C22" s="10"/>
      <c r="D22" s="27"/>
      <c r="E22" s="351"/>
      <c r="F22" s="639"/>
      <c r="G22" s="11"/>
      <c r="H22" s="19"/>
      <c r="I22" s="11"/>
      <c r="J22" s="27"/>
      <c r="K22" s="519"/>
      <c r="L22" s="520"/>
      <c r="M22" s="639"/>
      <c r="N22" s="11"/>
    </row>
    <row r="23" spans="1:15" s="16" customFormat="1" ht="22.5" customHeight="1">
      <c r="A23" s="467" t="s">
        <v>26</v>
      </c>
      <c r="B23" s="10"/>
      <c r="C23" s="27"/>
      <c r="D23" s="27"/>
      <c r="E23" s="351"/>
      <c r="F23" s="639"/>
      <c r="G23" s="11"/>
      <c r="H23" s="519"/>
      <c r="I23" s="11"/>
      <c r="J23" s="41"/>
      <c r="K23" s="41"/>
      <c r="L23" s="358"/>
      <c r="M23" s="639"/>
      <c r="N23" s="11"/>
    </row>
    <row r="24" spans="1:15" s="16" customFormat="1" ht="11.25" customHeight="1">
      <c r="A24" s="148" t="s">
        <v>27</v>
      </c>
      <c r="B24" s="10">
        <v>94.4</v>
      </c>
      <c r="C24" s="10">
        <v>95</v>
      </c>
      <c r="D24" s="38">
        <v>94.9</v>
      </c>
      <c r="E24" s="355">
        <v>93.1</v>
      </c>
      <c r="F24" s="636">
        <v>91.1</v>
      </c>
      <c r="G24" s="10">
        <v>91.2</v>
      </c>
      <c r="I24" s="10">
        <v>95.9</v>
      </c>
      <c r="J24" s="10">
        <v>96.3</v>
      </c>
      <c r="K24" s="38">
        <v>96.4</v>
      </c>
      <c r="L24" s="518">
        <v>96.6</v>
      </c>
      <c r="M24" s="636">
        <v>96.1</v>
      </c>
      <c r="N24" s="10">
        <v>96.3</v>
      </c>
      <c r="O24" s="3"/>
    </row>
    <row r="25" spans="1:15" s="3" customFormat="1" ht="11.25" customHeight="1">
      <c r="A25" s="148" t="s">
        <v>28</v>
      </c>
      <c r="B25" s="10">
        <v>93.1</v>
      </c>
      <c r="C25" s="10">
        <v>96.2</v>
      </c>
      <c r="D25" s="38">
        <v>96.7</v>
      </c>
      <c r="E25" s="355">
        <v>96.8</v>
      </c>
      <c r="F25" s="636">
        <v>93.5</v>
      </c>
      <c r="G25" s="10">
        <v>93.3</v>
      </c>
      <c r="I25" s="10">
        <v>97</v>
      </c>
      <c r="J25" s="10">
        <v>97.3</v>
      </c>
      <c r="K25" s="38">
        <v>97.5</v>
      </c>
      <c r="L25" s="518">
        <v>97.6</v>
      </c>
      <c r="M25" s="636">
        <v>97.7</v>
      </c>
      <c r="N25" s="10">
        <v>97.4</v>
      </c>
    </row>
    <row r="26" spans="1:15" s="16" customFormat="1" ht="11.25" customHeight="1">
      <c r="A26" s="148" t="s">
        <v>375</v>
      </c>
      <c r="B26" s="10">
        <v>62.2</v>
      </c>
      <c r="C26" s="10">
        <v>61.9</v>
      </c>
      <c r="D26" s="38">
        <v>64.2</v>
      </c>
      <c r="E26" s="355">
        <v>65.599999999999994</v>
      </c>
      <c r="F26" s="636">
        <v>65.2</v>
      </c>
      <c r="G26" s="10">
        <v>70.2</v>
      </c>
      <c r="I26" s="10">
        <v>63.2</v>
      </c>
      <c r="J26" s="10">
        <v>61.5</v>
      </c>
      <c r="K26" s="38">
        <v>64</v>
      </c>
      <c r="L26" s="518">
        <v>66.3</v>
      </c>
      <c r="M26" s="636">
        <v>68.7</v>
      </c>
      <c r="N26" s="10">
        <v>74.400000000000006</v>
      </c>
      <c r="O26" s="3"/>
    </row>
    <row r="27" spans="1:15">
      <c r="A27" s="149" t="s">
        <v>29</v>
      </c>
      <c r="B27" s="10">
        <v>48.9</v>
      </c>
      <c r="C27" s="10">
        <v>48.9</v>
      </c>
      <c r="D27" s="38">
        <v>50.4</v>
      </c>
      <c r="E27" s="355">
        <v>60.4</v>
      </c>
      <c r="F27" s="636">
        <v>63.9</v>
      </c>
      <c r="G27" s="10">
        <v>64.7</v>
      </c>
      <c r="I27" s="10">
        <v>47.7</v>
      </c>
      <c r="J27" s="10">
        <v>47.9</v>
      </c>
      <c r="K27" s="38">
        <v>49.3</v>
      </c>
      <c r="L27" s="518">
        <v>60.2</v>
      </c>
      <c r="M27" s="636">
        <v>64.599999999999994</v>
      </c>
      <c r="N27" s="10">
        <v>65.5</v>
      </c>
      <c r="O27" s="3"/>
    </row>
    <row r="28" spans="1:15">
      <c r="A28" s="148" t="s">
        <v>30</v>
      </c>
      <c r="B28" s="10">
        <v>42.6</v>
      </c>
      <c r="C28" s="10">
        <v>40.9</v>
      </c>
      <c r="D28" s="38">
        <v>41.1</v>
      </c>
      <c r="E28" s="355">
        <v>48.7</v>
      </c>
      <c r="F28" s="636">
        <v>50.8</v>
      </c>
      <c r="G28" s="10">
        <v>50</v>
      </c>
      <c r="I28" s="10">
        <v>40</v>
      </c>
      <c r="J28" s="10">
        <v>38.5</v>
      </c>
      <c r="K28" s="38">
        <v>38.9</v>
      </c>
      <c r="L28" s="518">
        <v>47.6</v>
      </c>
      <c r="M28" s="636">
        <v>50.5</v>
      </c>
      <c r="N28" s="10">
        <v>49.3</v>
      </c>
      <c r="O28" s="3"/>
    </row>
    <row r="29" spans="1:15">
      <c r="B29" s="10"/>
      <c r="C29" s="45"/>
      <c r="D29" s="45"/>
      <c r="E29" s="356"/>
      <c r="F29" s="637"/>
      <c r="G29" s="45"/>
      <c r="H29" s="521"/>
      <c r="I29" s="45"/>
      <c r="J29" s="45"/>
      <c r="K29" s="521"/>
      <c r="L29" s="358"/>
      <c r="M29" s="637"/>
      <c r="N29" s="45"/>
    </row>
    <row r="30" spans="1:15" ht="22.5" customHeight="1">
      <c r="A30" s="468" t="s">
        <v>377</v>
      </c>
      <c r="B30" s="10"/>
      <c r="C30" s="10"/>
      <c r="D30" s="10"/>
      <c r="E30" s="358"/>
      <c r="F30" s="640"/>
      <c r="G30" s="10"/>
      <c r="H30" s="10"/>
      <c r="I30" s="10"/>
      <c r="J30" s="28"/>
      <c r="K30" s="41"/>
      <c r="L30" s="358"/>
      <c r="M30" s="640"/>
      <c r="N30" s="10"/>
    </row>
    <row r="31" spans="1:15">
      <c r="A31" s="148" t="s">
        <v>27</v>
      </c>
      <c r="B31" s="10">
        <v>66.2</v>
      </c>
      <c r="C31" s="10">
        <v>69.099999999999994</v>
      </c>
      <c r="D31" s="38">
        <v>66.900000000000006</v>
      </c>
      <c r="E31" s="355">
        <v>66.5</v>
      </c>
      <c r="F31" s="636">
        <v>65.5</v>
      </c>
      <c r="G31" s="10">
        <v>65.8</v>
      </c>
      <c r="I31" s="10">
        <v>65.8</v>
      </c>
      <c r="J31" s="10">
        <v>68.7</v>
      </c>
      <c r="K31" s="38">
        <v>66.7</v>
      </c>
      <c r="L31" s="518">
        <v>68.3</v>
      </c>
      <c r="M31" s="636">
        <v>68.8</v>
      </c>
      <c r="N31" s="10">
        <v>69.099999999999994</v>
      </c>
      <c r="O31" s="3"/>
    </row>
    <row r="32" spans="1:15">
      <c r="A32" s="148" t="s">
        <v>28</v>
      </c>
      <c r="B32" s="10">
        <v>60.6</v>
      </c>
      <c r="C32" s="10">
        <v>65.900000000000006</v>
      </c>
      <c r="D32" s="38">
        <v>69.8</v>
      </c>
      <c r="E32" s="355">
        <v>71.599999999999994</v>
      </c>
      <c r="F32" s="636">
        <v>65</v>
      </c>
      <c r="G32" s="10">
        <v>65.5</v>
      </c>
      <c r="I32" s="10">
        <v>62.4</v>
      </c>
      <c r="J32" s="10">
        <v>65.2</v>
      </c>
      <c r="K32" s="38">
        <v>69.3</v>
      </c>
      <c r="L32" s="518">
        <v>71.3</v>
      </c>
      <c r="M32" s="636">
        <v>67.7</v>
      </c>
      <c r="N32" s="10">
        <v>68.3</v>
      </c>
      <c r="O32" s="3"/>
    </row>
    <row r="33" spans="1:15" ht="14">
      <c r="A33" s="148" t="s">
        <v>375</v>
      </c>
      <c r="B33" s="10">
        <v>73.7</v>
      </c>
      <c r="C33" s="10">
        <v>76.900000000000006</v>
      </c>
      <c r="D33" s="38">
        <v>76.900000000000006</v>
      </c>
      <c r="E33" s="355">
        <v>74.2</v>
      </c>
      <c r="F33" s="636">
        <v>73</v>
      </c>
      <c r="G33" s="10">
        <v>69.900000000000006</v>
      </c>
      <c r="I33" s="10">
        <v>72.099999999999994</v>
      </c>
      <c r="J33" s="10">
        <v>75.2</v>
      </c>
      <c r="K33" s="38">
        <v>75.2</v>
      </c>
      <c r="L33" s="518">
        <v>72.5</v>
      </c>
      <c r="M33" s="636">
        <v>72.3</v>
      </c>
      <c r="N33" s="10">
        <v>69.099999999999994</v>
      </c>
      <c r="O33" s="3"/>
    </row>
    <row r="34" spans="1:15">
      <c r="A34" s="149" t="s">
        <v>29</v>
      </c>
      <c r="B34" s="10">
        <v>69.8</v>
      </c>
      <c r="C34" s="10">
        <v>70.5</v>
      </c>
      <c r="D34" s="38">
        <v>70.7</v>
      </c>
      <c r="E34" s="355">
        <v>69.5</v>
      </c>
      <c r="F34" s="636">
        <v>68.599999999999994</v>
      </c>
      <c r="G34" s="10">
        <v>69.2</v>
      </c>
      <c r="I34" s="10">
        <v>66.7</v>
      </c>
      <c r="J34" s="10">
        <v>67.7</v>
      </c>
      <c r="K34" s="38">
        <v>68</v>
      </c>
      <c r="L34" s="518">
        <v>67.099999999999994</v>
      </c>
      <c r="M34" s="636">
        <v>66.5</v>
      </c>
      <c r="N34" s="10">
        <v>67.2</v>
      </c>
      <c r="O34" s="3"/>
    </row>
    <row r="35" spans="1:15">
      <c r="A35" s="148" t="s">
        <v>30</v>
      </c>
      <c r="B35" s="10">
        <v>72.599999999999994</v>
      </c>
      <c r="C35" s="10">
        <v>73.599999999999994</v>
      </c>
      <c r="D35" s="38">
        <v>73.599999999999994</v>
      </c>
      <c r="E35" s="355">
        <v>72</v>
      </c>
      <c r="F35" s="636">
        <v>71.099999999999994</v>
      </c>
      <c r="G35" s="10">
        <v>72.7</v>
      </c>
      <c r="H35" s="10"/>
      <c r="I35" s="10">
        <v>69.3</v>
      </c>
      <c r="J35" s="10">
        <v>70.599999999999994</v>
      </c>
      <c r="K35" s="38">
        <v>70.7</v>
      </c>
      <c r="L35" s="518">
        <v>69.400000000000006</v>
      </c>
      <c r="M35" s="636">
        <v>68.900000000000006</v>
      </c>
      <c r="N35" s="10">
        <v>70.5</v>
      </c>
      <c r="O35" s="3"/>
    </row>
    <row r="36" spans="1:15">
      <c r="A36" s="42"/>
      <c r="B36" s="42"/>
      <c r="C36" s="43"/>
      <c r="D36" s="43"/>
      <c r="E36" s="352"/>
      <c r="F36" s="352"/>
      <c r="G36" s="43"/>
      <c r="H36" s="43"/>
      <c r="I36" s="33"/>
      <c r="J36" s="34"/>
      <c r="K36" s="34"/>
      <c r="L36" s="522"/>
      <c r="M36" s="352"/>
      <c r="N36" s="534"/>
    </row>
    <row r="37" spans="1:15">
      <c r="A37" s="285"/>
      <c r="B37" s="285"/>
      <c r="C37" s="286"/>
      <c r="D37" s="286"/>
      <c r="E37" s="286"/>
      <c r="F37" s="286" t="s">
        <v>88</v>
      </c>
      <c r="G37" s="286"/>
      <c r="H37" s="286"/>
      <c r="I37" s="283"/>
      <c r="J37" s="284"/>
      <c r="K37" s="284"/>
      <c r="L37" s="284"/>
      <c r="N37" s="466" t="s">
        <v>312</v>
      </c>
    </row>
    <row r="38" spans="1:15" ht="15" customHeight="1">
      <c r="A38" s="942" t="s">
        <v>258</v>
      </c>
      <c r="B38" s="942"/>
      <c r="C38" s="942"/>
      <c r="D38" s="942"/>
      <c r="E38" s="737"/>
      <c r="F38" s="737"/>
      <c r="G38" s="740"/>
      <c r="H38" s="740"/>
      <c r="I38" s="741"/>
      <c r="J38" s="742"/>
      <c r="K38" s="742"/>
      <c r="L38" s="742"/>
      <c r="M38" s="743"/>
      <c r="N38" s="744"/>
    </row>
    <row r="39" spans="1:15" ht="30" customHeight="1">
      <c r="A39" s="939" t="s">
        <v>617</v>
      </c>
      <c r="B39" s="939"/>
      <c r="C39" s="939"/>
      <c r="D39" s="939"/>
      <c r="E39" s="939"/>
      <c r="F39" s="939"/>
      <c r="G39" s="939"/>
      <c r="H39" s="939"/>
      <c r="I39" s="939"/>
      <c r="J39" s="939"/>
      <c r="K39" s="939"/>
      <c r="L39" s="939"/>
      <c r="M39" s="939"/>
      <c r="N39" s="939"/>
    </row>
    <row r="40" spans="1:15" ht="15" customHeight="1">
      <c r="A40" s="942" t="s">
        <v>529</v>
      </c>
      <c r="B40" s="942"/>
      <c r="C40" s="942"/>
      <c r="D40" s="942"/>
      <c r="E40" s="942"/>
      <c r="F40" s="942"/>
      <c r="G40" s="942"/>
      <c r="H40" s="942"/>
      <c r="I40" s="942"/>
      <c r="J40" s="942"/>
      <c r="K40" s="942"/>
      <c r="L40" s="942"/>
      <c r="M40" s="942"/>
      <c r="N40" s="942"/>
    </row>
    <row r="41" spans="1:15" ht="30" customHeight="1">
      <c r="A41" s="940" t="s">
        <v>653</v>
      </c>
      <c r="B41" s="940"/>
      <c r="C41" s="940"/>
      <c r="D41" s="940"/>
      <c r="E41" s="940"/>
      <c r="F41" s="940"/>
      <c r="G41" s="940"/>
      <c r="H41" s="940"/>
      <c r="I41" s="940"/>
      <c r="J41" s="940"/>
      <c r="K41" s="940"/>
      <c r="L41" s="940"/>
      <c r="M41" s="940"/>
      <c r="N41" s="940"/>
      <c r="O41" s="44"/>
    </row>
    <row r="42" spans="1:15" ht="30" customHeight="1">
      <c r="A42" s="940" t="s">
        <v>314</v>
      </c>
      <c r="B42" s="940"/>
      <c r="C42" s="940"/>
      <c r="D42" s="940"/>
      <c r="E42" s="940"/>
      <c r="F42" s="940"/>
      <c r="G42" s="940"/>
      <c r="H42" s="940"/>
      <c r="I42" s="940"/>
      <c r="J42" s="940"/>
      <c r="K42" s="940"/>
      <c r="L42" s="940"/>
      <c r="M42" s="940"/>
      <c r="N42" s="940"/>
      <c r="O42" s="471"/>
    </row>
    <row r="43" spans="1:15" ht="45" customHeight="1">
      <c r="A43" s="940" t="s">
        <v>436</v>
      </c>
      <c r="B43" s="940"/>
      <c r="C43" s="940"/>
      <c r="D43" s="940"/>
      <c r="E43" s="940"/>
      <c r="F43" s="940"/>
      <c r="G43" s="940"/>
      <c r="H43" s="940"/>
      <c r="I43" s="940"/>
      <c r="J43" s="940"/>
      <c r="K43" s="940"/>
      <c r="L43" s="940"/>
      <c r="M43" s="940"/>
      <c r="N43" s="940"/>
      <c r="O43" s="471"/>
    </row>
    <row r="44" spans="1:15" ht="15" customHeight="1">
      <c r="A44" s="738" t="s">
        <v>620</v>
      </c>
      <c r="B44" s="738"/>
      <c r="C44" s="738"/>
      <c r="D44" s="738"/>
      <c r="E44" s="738"/>
      <c r="F44" s="738"/>
      <c r="G44" s="738"/>
      <c r="H44" s="738"/>
      <c r="I44" s="738"/>
      <c r="J44" s="738"/>
      <c r="K44" s="738"/>
      <c r="L44" s="739"/>
      <c r="M44" s="736"/>
      <c r="N44" s="736"/>
    </row>
    <row r="45" spans="1:15" ht="30" customHeight="1">
      <c r="A45" s="944" t="s">
        <v>376</v>
      </c>
      <c r="B45" s="944"/>
      <c r="C45" s="944"/>
      <c r="D45" s="944"/>
      <c r="E45" s="944"/>
      <c r="F45" s="944"/>
      <c r="G45" s="944"/>
      <c r="H45" s="944"/>
      <c r="I45" s="944"/>
      <c r="J45" s="944"/>
      <c r="K45" s="944"/>
      <c r="L45" s="944"/>
      <c r="M45" s="944"/>
      <c r="N45" s="944"/>
    </row>
    <row r="46" spans="1:15" ht="25.5" customHeight="1">
      <c r="A46" s="1" t="s">
        <v>88</v>
      </c>
    </row>
    <row r="48" spans="1:15">
      <c r="A48" s="1" t="s">
        <v>88</v>
      </c>
    </row>
    <row r="50" spans="9:9">
      <c r="I50" s="45"/>
    </row>
    <row r="51" spans="9:9">
      <c r="I51" s="45"/>
    </row>
    <row r="52" spans="9:9">
      <c r="I52" s="45"/>
    </row>
    <row r="53" spans="9:9">
      <c r="I53" s="45"/>
    </row>
    <row r="54" spans="9:9">
      <c r="I54" s="45"/>
    </row>
    <row r="55" spans="9:9">
      <c r="I55" s="45"/>
    </row>
    <row r="56" spans="9:9">
      <c r="I56" s="45"/>
    </row>
    <row r="58" spans="9:9">
      <c r="I58" s="45"/>
    </row>
    <row r="59" spans="9:9">
      <c r="I59" s="45"/>
    </row>
    <row r="60" spans="9:9">
      <c r="I60" s="45"/>
    </row>
    <row r="61" spans="9:9">
      <c r="I61" s="45"/>
    </row>
    <row r="62" spans="9:9">
      <c r="I62" s="45"/>
    </row>
  </sheetData>
  <sheetProtection sheet="1" objects="1" scenarios="1"/>
  <mergeCells count="9">
    <mergeCell ref="B5:G5"/>
    <mergeCell ref="I5:N5"/>
    <mergeCell ref="A45:N45"/>
    <mergeCell ref="A41:N41"/>
    <mergeCell ref="A38:D38"/>
    <mergeCell ref="A43:N43"/>
    <mergeCell ref="A42:N42"/>
    <mergeCell ref="A39:N39"/>
    <mergeCell ref="A40:N40"/>
  </mergeCells>
  <phoneticPr fontId="32" type="noConversion"/>
  <pageMargins left="0.31496062992125984" right="0.27559055118110237" top="0.51181102362204722" bottom="0.51181102362204722" header="0.51181102362204722" footer="0.51181102362204722"/>
  <pageSetup paperSize="9" scale="68"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pageSetUpPr fitToPage="1"/>
  </sheetPr>
  <dimension ref="A1:V45"/>
  <sheetViews>
    <sheetView showGridLines="0" topLeftCell="A24" zoomScale="150" zoomScaleNormal="150" workbookViewId="0">
      <selection sqref="A1:R1"/>
    </sheetView>
  </sheetViews>
  <sheetFormatPr baseColWidth="10" defaultColWidth="9.1640625" defaultRowHeight="11"/>
  <cols>
    <col min="1" max="1" width="10.6640625" style="49" customWidth="1"/>
    <col min="2" max="2" width="4.83203125" style="49" bestFit="1" customWidth="1"/>
    <col min="3" max="3" width="8.6640625" style="55" customWidth="1"/>
    <col min="4" max="4" width="9.6640625" style="61" customWidth="1"/>
    <col min="5" max="5" width="1.5" style="49" customWidth="1"/>
    <col min="6" max="6" width="8.6640625" style="49" customWidth="1"/>
    <col min="7" max="7" width="9.6640625" style="61" customWidth="1"/>
    <col min="8" max="8" width="1.5" style="49" customWidth="1"/>
    <col min="9" max="9" width="8.6640625" style="49" customWidth="1"/>
    <col min="10" max="10" width="9.6640625" style="61" customWidth="1"/>
    <col min="11" max="11" width="1.5" style="49" customWidth="1"/>
    <col min="12" max="12" width="8.6640625" style="49" customWidth="1"/>
    <col min="13" max="13" width="9.6640625" style="61" customWidth="1"/>
    <col min="14" max="14" width="1.5" style="61" customWidth="1"/>
    <col min="15" max="15" width="8.6640625" style="61" customWidth="1"/>
    <col min="16" max="16" width="9.6640625" style="61" customWidth="1"/>
    <col min="17" max="17" width="8.6640625" style="49" customWidth="1"/>
    <col min="18" max="18" width="9.6640625" style="49" customWidth="1"/>
    <col min="19" max="19" width="1.5" style="49" customWidth="1"/>
    <col min="20" max="16384" width="9.1640625" style="49"/>
  </cols>
  <sheetData>
    <row r="1" spans="1:22" s="46" customFormat="1" ht="12.75" customHeight="1">
      <c r="A1" s="961" t="s">
        <v>710</v>
      </c>
      <c r="B1" s="961"/>
      <c r="C1" s="961"/>
      <c r="D1" s="961"/>
      <c r="E1" s="961"/>
      <c r="F1" s="961"/>
      <c r="G1" s="961"/>
      <c r="H1" s="961"/>
      <c r="I1" s="961"/>
      <c r="J1" s="961"/>
      <c r="K1" s="961"/>
      <c r="L1" s="961"/>
      <c r="M1" s="961"/>
      <c r="N1" s="961"/>
      <c r="O1" s="961"/>
      <c r="P1" s="961"/>
      <c r="Q1" s="961"/>
      <c r="R1" s="961"/>
    </row>
    <row r="2" spans="1:22" s="46" customFormat="1" ht="13">
      <c r="A2" s="966" t="s">
        <v>531</v>
      </c>
      <c r="B2" s="966"/>
      <c r="C2" s="966"/>
      <c r="D2" s="966"/>
      <c r="E2" s="966"/>
      <c r="F2" s="966"/>
      <c r="G2" s="287"/>
      <c r="H2" s="288"/>
      <c r="I2" s="287"/>
      <c r="J2" s="288"/>
      <c r="K2" s="288"/>
      <c r="L2" s="287"/>
      <c r="M2" s="288"/>
      <c r="N2" s="288"/>
      <c r="O2" s="288"/>
      <c r="P2" s="288"/>
      <c r="Q2" s="288"/>
      <c r="R2" s="288"/>
    </row>
    <row r="3" spans="1:22" s="46" customFormat="1" ht="13">
      <c r="A3" s="424" t="s">
        <v>0</v>
      </c>
      <c r="B3" s="424"/>
      <c r="C3" s="289"/>
      <c r="D3" s="288"/>
      <c r="E3" s="287"/>
      <c r="F3" s="288"/>
      <c r="G3" s="287"/>
      <c r="H3" s="288"/>
      <c r="I3" s="287"/>
      <c r="J3" s="288"/>
      <c r="K3" s="288"/>
      <c r="L3" s="287"/>
      <c r="M3" s="288"/>
      <c r="N3" s="290"/>
      <c r="O3" s="290"/>
      <c r="P3" s="290"/>
      <c r="Q3" s="290"/>
      <c r="R3" s="290"/>
    </row>
    <row r="4" spans="1:22" s="46" customFormat="1" ht="13">
      <c r="A4" s="291"/>
      <c r="B4" s="291"/>
      <c r="C4" s="289"/>
      <c r="D4" s="288"/>
      <c r="E4" s="287"/>
      <c r="F4" s="288"/>
      <c r="G4" s="287"/>
      <c r="H4" s="288"/>
      <c r="I4" s="287"/>
      <c r="J4" s="288"/>
      <c r="K4" s="288"/>
      <c r="L4" s="287"/>
      <c r="M4" s="288"/>
      <c r="N4" s="290"/>
      <c r="O4" s="290"/>
      <c r="P4" s="290"/>
      <c r="Q4" s="290"/>
      <c r="R4" s="290"/>
    </row>
    <row r="5" spans="1:22" s="46" customFormat="1" ht="12.75" customHeight="1">
      <c r="A5" s="962" t="s">
        <v>76</v>
      </c>
      <c r="B5" s="963"/>
      <c r="C5" s="963"/>
      <c r="D5" s="963"/>
      <c r="E5" s="963"/>
      <c r="F5" s="963"/>
      <c r="G5" s="963"/>
      <c r="H5" s="963"/>
      <c r="I5" s="963"/>
      <c r="J5" s="963"/>
      <c r="K5" s="963"/>
      <c r="L5" s="963"/>
      <c r="M5" s="963"/>
      <c r="N5" s="290"/>
      <c r="O5" s="290"/>
      <c r="P5" s="290"/>
      <c r="Q5" s="290"/>
      <c r="R5" s="290"/>
    </row>
    <row r="6" spans="1:22" s="46" customFormat="1" ht="13">
      <c r="A6" s="291"/>
      <c r="B6" s="288"/>
      <c r="C6" s="289"/>
      <c r="D6" s="288"/>
      <c r="E6" s="287"/>
      <c r="F6" s="288"/>
      <c r="G6" s="287"/>
      <c r="H6" s="288"/>
      <c r="I6" s="287"/>
      <c r="J6" s="290"/>
      <c r="K6" s="290"/>
      <c r="L6" s="292"/>
      <c r="M6" s="290"/>
      <c r="N6" s="290"/>
      <c r="O6" s="290"/>
      <c r="P6" s="290"/>
      <c r="Q6" s="288"/>
      <c r="R6" s="288"/>
    </row>
    <row r="7" spans="1:22" ht="12.75" customHeight="1" thickBot="1">
      <c r="A7" s="47"/>
      <c r="B7" s="48"/>
      <c r="C7" s="964" t="s">
        <v>422</v>
      </c>
      <c r="D7" s="964"/>
      <c r="E7" s="964"/>
      <c r="F7" s="964"/>
      <c r="G7" s="964"/>
      <c r="H7" s="964"/>
      <c r="I7" s="964"/>
      <c r="J7" s="964"/>
      <c r="K7" s="964"/>
      <c r="L7" s="964"/>
      <c r="M7" s="964"/>
      <c r="N7" s="964"/>
      <c r="O7" s="964"/>
      <c r="P7" s="964"/>
      <c r="Q7" s="964"/>
      <c r="R7" s="964"/>
    </row>
    <row r="8" spans="1:22" ht="30" customHeight="1">
      <c r="C8" s="956" t="s">
        <v>17</v>
      </c>
      <c r="D8" s="956"/>
      <c r="E8" s="360"/>
      <c r="F8" s="956" t="s">
        <v>21</v>
      </c>
      <c r="G8" s="956"/>
      <c r="H8" s="360"/>
      <c r="I8" s="956" t="s">
        <v>75</v>
      </c>
      <c r="J8" s="956"/>
      <c r="K8" s="360"/>
      <c r="L8" s="956" t="s">
        <v>131</v>
      </c>
      <c r="M8" s="956"/>
      <c r="N8" s="360"/>
      <c r="O8" s="957" t="s">
        <v>423</v>
      </c>
      <c r="P8" s="958"/>
      <c r="Q8" s="957" t="s">
        <v>409</v>
      </c>
      <c r="R8" s="958"/>
    </row>
    <row r="9" spans="1:22" ht="57.75" customHeight="1">
      <c r="A9" s="51"/>
      <c r="B9" s="51"/>
      <c r="C9" s="361" t="s">
        <v>31</v>
      </c>
      <c r="D9" s="362" t="s">
        <v>32</v>
      </c>
      <c r="E9" s="66"/>
      <c r="F9" s="361" t="s">
        <v>31</v>
      </c>
      <c r="G9" s="362" t="s">
        <v>32</v>
      </c>
      <c r="H9" s="363"/>
      <c r="I9" s="361" t="s">
        <v>31</v>
      </c>
      <c r="J9" s="362" t="s">
        <v>32</v>
      </c>
      <c r="K9" s="66"/>
      <c r="L9" s="66" t="s">
        <v>31</v>
      </c>
      <c r="M9" s="66" t="s">
        <v>32</v>
      </c>
      <c r="N9" s="66"/>
      <c r="O9" s="364" t="s">
        <v>31</v>
      </c>
      <c r="P9" s="365" t="s">
        <v>32</v>
      </c>
      <c r="Q9" s="364" t="s">
        <v>31</v>
      </c>
      <c r="R9" s="365" t="s">
        <v>32</v>
      </c>
      <c r="S9" s="57"/>
      <c r="T9" s="57"/>
      <c r="V9" s="63" t="s">
        <v>88</v>
      </c>
    </row>
    <row r="10" spans="1:22" ht="19.5" customHeight="1">
      <c r="A10" s="49" t="s">
        <v>33</v>
      </c>
      <c r="B10" s="49" t="s">
        <v>23</v>
      </c>
      <c r="C10" s="677">
        <v>280409</v>
      </c>
      <c r="D10" s="670">
        <v>65.099999999999994</v>
      </c>
      <c r="E10" s="668"/>
      <c r="F10" s="677">
        <v>269235</v>
      </c>
      <c r="G10" s="670">
        <v>68.2</v>
      </c>
      <c r="H10" s="667"/>
      <c r="I10" s="677">
        <v>268750</v>
      </c>
      <c r="J10" s="670">
        <v>63.1</v>
      </c>
      <c r="K10" s="668"/>
      <c r="L10" s="677">
        <v>273721</v>
      </c>
      <c r="M10" s="672">
        <v>65.900000000000006</v>
      </c>
      <c r="N10" s="54"/>
      <c r="O10" s="680">
        <v>268807</v>
      </c>
      <c r="P10" s="670">
        <v>67.599999999999994</v>
      </c>
      <c r="Q10" s="680">
        <v>266436</v>
      </c>
      <c r="R10" s="672">
        <v>67.599999999999994</v>
      </c>
      <c r="S10" s="57"/>
      <c r="T10" s="371"/>
    </row>
    <row r="11" spans="1:22" ht="19.5" customHeight="1">
      <c r="B11" s="49" t="s">
        <v>24</v>
      </c>
      <c r="C11" s="677">
        <v>275855</v>
      </c>
      <c r="D11" s="670">
        <v>75.8</v>
      </c>
      <c r="E11" s="668"/>
      <c r="F11" s="677">
        <v>266292</v>
      </c>
      <c r="G11" s="670">
        <v>77.900000000000006</v>
      </c>
      <c r="H11" s="667"/>
      <c r="I11" s="677">
        <v>263703</v>
      </c>
      <c r="J11" s="670">
        <v>75.3</v>
      </c>
      <c r="K11" s="668"/>
      <c r="L11" s="677">
        <v>270148</v>
      </c>
      <c r="M11" s="672">
        <v>77.400000000000006</v>
      </c>
      <c r="N11" s="54"/>
      <c r="O11" s="680">
        <v>264072</v>
      </c>
      <c r="P11" s="670">
        <v>78.3</v>
      </c>
      <c r="Q11" s="680">
        <v>261268</v>
      </c>
      <c r="R11" s="672">
        <v>77.2</v>
      </c>
      <c r="T11" s="136"/>
    </row>
    <row r="12" spans="1:22" ht="19.5" customHeight="1">
      <c r="B12" s="49" t="s">
        <v>25</v>
      </c>
      <c r="C12" s="677">
        <v>556264</v>
      </c>
      <c r="D12" s="670">
        <v>70.400000000000006</v>
      </c>
      <c r="E12" s="668"/>
      <c r="F12" s="677">
        <v>535527</v>
      </c>
      <c r="G12" s="670">
        <v>73</v>
      </c>
      <c r="H12" s="667"/>
      <c r="I12" s="677">
        <v>532453</v>
      </c>
      <c r="J12" s="670">
        <v>69.2</v>
      </c>
      <c r="K12" s="668"/>
      <c r="L12" s="677">
        <v>543869</v>
      </c>
      <c r="M12" s="672">
        <v>71.599999999999994</v>
      </c>
      <c r="N12" s="54"/>
      <c r="O12" s="680">
        <v>532879</v>
      </c>
      <c r="P12" s="670">
        <v>72.900000000000006</v>
      </c>
      <c r="Q12" s="680">
        <v>527704</v>
      </c>
      <c r="R12" s="672">
        <v>72.400000000000006</v>
      </c>
      <c r="T12" s="136"/>
    </row>
    <row r="13" spans="1:22" ht="19.5" customHeight="1">
      <c r="C13" s="677"/>
      <c r="D13" s="670"/>
      <c r="E13" s="668"/>
      <c r="F13" s="677"/>
      <c r="G13" s="670"/>
      <c r="H13" s="667"/>
      <c r="I13" s="679"/>
      <c r="J13" s="670"/>
      <c r="K13" s="668"/>
      <c r="L13" s="677"/>
      <c r="M13" s="673"/>
      <c r="N13" s="54"/>
      <c r="O13" s="680"/>
      <c r="P13" s="673"/>
      <c r="Q13" s="680"/>
      <c r="R13" s="674"/>
      <c r="T13" s="136"/>
    </row>
    <row r="14" spans="1:22" ht="19.5" customHeight="1">
      <c r="A14" s="49" t="s">
        <v>34</v>
      </c>
      <c r="B14" s="49" t="s">
        <v>23</v>
      </c>
      <c r="C14" s="677">
        <v>281685</v>
      </c>
      <c r="D14" s="670">
        <v>61.8</v>
      </c>
      <c r="E14" s="668"/>
      <c r="F14" s="677">
        <v>271372</v>
      </c>
      <c r="G14" s="670">
        <v>64.400000000000006</v>
      </c>
      <c r="H14" s="667"/>
      <c r="I14" s="677">
        <v>275702</v>
      </c>
      <c r="J14" s="670">
        <v>70.099999999999994</v>
      </c>
      <c r="K14" s="668"/>
      <c r="L14" s="677">
        <v>275694</v>
      </c>
      <c r="M14" s="672">
        <v>70.099999999999994</v>
      </c>
      <c r="N14" s="54"/>
      <c r="O14" s="680">
        <v>270370</v>
      </c>
      <c r="P14" s="670">
        <v>64.7</v>
      </c>
      <c r="Q14" s="680">
        <v>267726</v>
      </c>
      <c r="R14" s="670">
        <v>66.7</v>
      </c>
      <c r="T14" s="136"/>
      <c r="U14" s="63" t="s">
        <v>88</v>
      </c>
    </row>
    <row r="15" spans="1:22" ht="19.5" customHeight="1">
      <c r="B15" s="49" t="s">
        <v>24</v>
      </c>
      <c r="C15" s="677">
        <v>275966</v>
      </c>
      <c r="D15" s="670">
        <v>64.099999999999994</v>
      </c>
      <c r="E15" s="668"/>
      <c r="F15" s="677">
        <v>265700</v>
      </c>
      <c r="G15" s="670">
        <v>67.3</v>
      </c>
      <c r="H15" s="667"/>
      <c r="I15" s="677">
        <v>270336</v>
      </c>
      <c r="J15" s="670">
        <v>73.8</v>
      </c>
      <c r="K15" s="668"/>
      <c r="L15" s="677">
        <v>270337</v>
      </c>
      <c r="M15" s="672">
        <v>73.8</v>
      </c>
      <c r="N15" s="54"/>
      <c r="O15" s="680">
        <v>264370</v>
      </c>
      <c r="P15" s="670">
        <v>68.599999999999994</v>
      </c>
      <c r="Q15" s="680">
        <v>261434</v>
      </c>
      <c r="R15" s="670">
        <v>69.400000000000006</v>
      </c>
      <c r="T15" s="136"/>
    </row>
    <row r="16" spans="1:22" ht="19.5" customHeight="1">
      <c r="A16" s="57"/>
      <c r="B16" s="57" t="s">
        <v>25</v>
      </c>
      <c r="C16" s="678">
        <v>557651</v>
      </c>
      <c r="D16" s="671">
        <v>62.9</v>
      </c>
      <c r="E16" s="669"/>
      <c r="F16" s="677">
        <v>537072</v>
      </c>
      <c r="G16" s="670">
        <v>65.900000000000006</v>
      </c>
      <c r="H16" s="667"/>
      <c r="I16" s="677">
        <v>533969</v>
      </c>
      <c r="J16" s="670">
        <v>69.8</v>
      </c>
      <c r="K16" s="669"/>
      <c r="L16" s="677">
        <v>546031</v>
      </c>
      <c r="M16" s="672">
        <v>72</v>
      </c>
      <c r="N16" s="54"/>
      <c r="O16" s="680">
        <v>534740</v>
      </c>
      <c r="P16" s="670">
        <v>66.599999999999994</v>
      </c>
      <c r="Q16" s="680">
        <v>529160</v>
      </c>
      <c r="R16" s="670">
        <v>68.099999999999994</v>
      </c>
      <c r="T16" s="136"/>
      <c r="U16" s="63" t="s">
        <v>88</v>
      </c>
    </row>
    <row r="17" spans="1:22">
      <c r="A17" s="51"/>
      <c r="B17" s="51"/>
      <c r="C17" s="369"/>
      <c r="D17" s="368"/>
      <c r="E17" s="472"/>
      <c r="F17" s="369"/>
      <c r="G17" s="368"/>
      <c r="H17" s="368"/>
      <c r="I17" s="368"/>
      <c r="J17" s="368"/>
      <c r="K17" s="472"/>
      <c r="L17" s="472"/>
      <c r="M17" s="472"/>
      <c r="N17" s="64"/>
      <c r="O17" s="370"/>
      <c r="P17" s="64"/>
      <c r="Q17" s="370"/>
      <c r="R17" s="64"/>
    </row>
    <row r="18" spans="1:22" ht="21" customHeight="1">
      <c r="C18" s="54"/>
      <c r="D18" s="366"/>
      <c r="E18" s="77"/>
      <c r="F18" s="56"/>
      <c r="G18" s="366"/>
      <c r="H18" s="77"/>
      <c r="I18" s="56"/>
      <c r="J18" s="367"/>
      <c r="K18" s="360"/>
      <c r="L18" s="371"/>
      <c r="M18" s="367"/>
      <c r="N18" s="367"/>
      <c r="O18" s="367"/>
      <c r="P18" s="367"/>
      <c r="Q18" s="63"/>
      <c r="R18" s="63"/>
      <c r="U18" s="63" t="s">
        <v>88</v>
      </c>
    </row>
    <row r="19" spans="1:22" ht="12.75" customHeight="1" thickBot="1">
      <c r="A19" s="48"/>
      <c r="B19" s="48"/>
      <c r="C19" s="965" t="s">
        <v>424</v>
      </c>
      <c r="D19" s="965"/>
      <c r="E19" s="965"/>
      <c r="F19" s="965"/>
      <c r="G19" s="965"/>
      <c r="H19" s="965"/>
      <c r="I19" s="965"/>
      <c r="J19" s="965"/>
      <c r="K19" s="965"/>
      <c r="L19" s="965"/>
      <c r="M19" s="965"/>
      <c r="N19" s="965"/>
      <c r="O19" s="965"/>
      <c r="P19" s="965"/>
      <c r="Q19" s="965"/>
      <c r="R19" s="965"/>
    </row>
    <row r="20" spans="1:22" ht="27.75" customHeight="1">
      <c r="C20" s="956" t="s">
        <v>17</v>
      </c>
      <c r="D20" s="956"/>
      <c r="E20" s="360"/>
      <c r="F20" s="956" t="s">
        <v>21</v>
      </c>
      <c r="G20" s="956"/>
      <c r="H20" s="360"/>
      <c r="I20" s="956" t="s">
        <v>75</v>
      </c>
      <c r="J20" s="956"/>
      <c r="K20" s="360"/>
      <c r="L20" s="956" t="s">
        <v>131</v>
      </c>
      <c r="M20" s="956"/>
      <c r="N20" s="360"/>
      <c r="O20" s="957" t="s">
        <v>417</v>
      </c>
      <c r="P20" s="958"/>
      <c r="Q20" s="957" t="s">
        <v>409</v>
      </c>
      <c r="R20" s="958"/>
    </row>
    <row r="21" spans="1:22" ht="57.75" customHeight="1">
      <c r="A21" s="51"/>
      <c r="B21" s="51"/>
      <c r="C21" s="361" t="s">
        <v>31</v>
      </c>
      <c r="D21" s="362" t="s">
        <v>32</v>
      </c>
      <c r="E21" s="66"/>
      <c r="F21" s="361" t="s">
        <v>31</v>
      </c>
      <c r="G21" s="362" t="s">
        <v>32</v>
      </c>
      <c r="H21" s="363"/>
      <c r="I21" s="361" t="s">
        <v>31</v>
      </c>
      <c r="J21" s="362" t="s">
        <v>32</v>
      </c>
      <c r="K21" s="66"/>
      <c r="L21" s="66" t="s">
        <v>31</v>
      </c>
      <c r="M21" s="66" t="s">
        <v>32</v>
      </c>
      <c r="N21" s="66"/>
      <c r="O21" s="364" t="s">
        <v>31</v>
      </c>
      <c r="P21" s="365" t="s">
        <v>32</v>
      </c>
      <c r="Q21" s="364" t="s">
        <v>31</v>
      </c>
      <c r="R21" s="365" t="s">
        <v>32</v>
      </c>
      <c r="V21" s="63" t="s">
        <v>88</v>
      </c>
    </row>
    <row r="22" spans="1:22" ht="19.5" customHeight="1">
      <c r="A22" s="49" t="s">
        <v>33</v>
      </c>
      <c r="B22" s="49" t="s">
        <v>23</v>
      </c>
      <c r="C22" s="677">
        <v>287387</v>
      </c>
      <c r="D22" s="675">
        <v>63.6</v>
      </c>
      <c r="E22" s="52"/>
      <c r="F22" s="677">
        <v>275865</v>
      </c>
      <c r="G22" s="675">
        <v>66.7</v>
      </c>
      <c r="H22" s="53"/>
      <c r="I22" s="682">
        <v>275615</v>
      </c>
      <c r="J22" s="675">
        <v>61.7</v>
      </c>
      <c r="K22" s="52"/>
      <c r="L22" s="677">
        <v>281023</v>
      </c>
      <c r="M22" s="676">
        <v>64.3</v>
      </c>
      <c r="N22" s="52"/>
      <c r="O22" s="680">
        <v>276055</v>
      </c>
      <c r="P22" s="670">
        <v>65.900000000000006</v>
      </c>
      <c r="Q22" s="681">
        <v>273745</v>
      </c>
      <c r="R22" s="670">
        <v>65.900000000000006</v>
      </c>
    </row>
    <row r="23" spans="1:22" ht="19.5" customHeight="1">
      <c r="B23" s="49" t="s">
        <v>24</v>
      </c>
      <c r="C23" s="677">
        <v>278503</v>
      </c>
      <c r="D23" s="675">
        <v>75.099999999999994</v>
      </c>
      <c r="E23" s="52"/>
      <c r="F23" s="677">
        <v>268919</v>
      </c>
      <c r="G23" s="675">
        <v>77.099999999999994</v>
      </c>
      <c r="H23" s="53"/>
      <c r="I23" s="682">
        <v>266348</v>
      </c>
      <c r="J23" s="675">
        <v>74.599999999999994</v>
      </c>
      <c r="K23" s="52"/>
      <c r="L23" s="677">
        <v>272861</v>
      </c>
      <c r="M23" s="676">
        <v>76.7</v>
      </c>
      <c r="N23" s="52"/>
      <c r="O23" s="680">
        <v>266840</v>
      </c>
      <c r="P23" s="670">
        <v>77.5</v>
      </c>
      <c r="Q23" s="680">
        <v>264021</v>
      </c>
      <c r="R23" s="670">
        <v>76.5</v>
      </c>
    </row>
    <row r="24" spans="1:22" ht="19.5" customHeight="1">
      <c r="B24" s="49" t="s">
        <v>25</v>
      </c>
      <c r="C24" s="677">
        <v>565890</v>
      </c>
      <c r="D24" s="675">
        <v>69.3</v>
      </c>
      <c r="E24" s="52"/>
      <c r="F24" s="677">
        <v>544784</v>
      </c>
      <c r="G24" s="675">
        <v>71.8</v>
      </c>
      <c r="H24" s="53"/>
      <c r="I24" s="682">
        <v>541963</v>
      </c>
      <c r="J24" s="675">
        <v>68</v>
      </c>
      <c r="K24" s="52"/>
      <c r="L24" s="677">
        <v>553884</v>
      </c>
      <c r="M24" s="676">
        <v>70.400000000000006</v>
      </c>
      <c r="N24" s="52"/>
      <c r="O24" s="680">
        <v>542895</v>
      </c>
      <c r="P24" s="670">
        <v>71.599999999999994</v>
      </c>
      <c r="Q24" s="680">
        <v>537766</v>
      </c>
      <c r="R24" s="670">
        <v>71.099999999999994</v>
      </c>
    </row>
    <row r="25" spans="1:22" ht="19.5" customHeight="1">
      <c r="C25" s="677"/>
      <c r="D25" s="675"/>
      <c r="E25" s="52"/>
      <c r="F25" s="677"/>
      <c r="G25" s="675"/>
      <c r="H25" s="53"/>
      <c r="I25" s="683"/>
      <c r="J25" s="675"/>
      <c r="K25" s="52"/>
      <c r="L25" s="682"/>
      <c r="M25" s="676"/>
      <c r="N25" s="52"/>
      <c r="O25" s="680"/>
      <c r="P25" s="673"/>
      <c r="Q25" s="680"/>
      <c r="R25" s="674"/>
    </row>
    <row r="26" spans="1:22" ht="19.5" customHeight="1">
      <c r="A26" s="49" t="s">
        <v>34</v>
      </c>
      <c r="B26" s="49" t="s">
        <v>23</v>
      </c>
      <c r="C26" s="677">
        <v>288585</v>
      </c>
      <c r="D26" s="675">
        <v>60.5</v>
      </c>
      <c r="E26" s="52"/>
      <c r="F26" s="677">
        <v>277847</v>
      </c>
      <c r="G26" s="675">
        <v>63.1</v>
      </c>
      <c r="H26" s="53"/>
      <c r="I26" s="682">
        <v>277244</v>
      </c>
      <c r="J26" s="675">
        <v>66.599999999999994</v>
      </c>
      <c r="K26" s="52"/>
      <c r="L26" s="677">
        <v>282929</v>
      </c>
      <c r="M26" s="675">
        <v>68.5</v>
      </c>
      <c r="N26" s="52"/>
      <c r="O26" s="680">
        <v>277596</v>
      </c>
      <c r="P26" s="670">
        <v>63.2</v>
      </c>
      <c r="Q26" s="680">
        <v>275034</v>
      </c>
      <c r="R26" s="670">
        <v>65.099999999999994</v>
      </c>
    </row>
    <row r="27" spans="1:22" ht="19.5" customHeight="1">
      <c r="B27" s="49" t="s">
        <v>24</v>
      </c>
      <c r="C27" s="677">
        <v>278603</v>
      </c>
      <c r="D27" s="675">
        <v>63.5</v>
      </c>
      <c r="E27" s="52"/>
      <c r="F27" s="677">
        <v>268308</v>
      </c>
      <c r="G27" s="675">
        <v>66.7</v>
      </c>
      <c r="H27" s="53"/>
      <c r="I27" s="682">
        <v>266124</v>
      </c>
      <c r="J27" s="675">
        <v>70.900000000000006</v>
      </c>
      <c r="K27" s="52"/>
      <c r="L27" s="677">
        <v>273037</v>
      </c>
      <c r="M27" s="675">
        <v>73.099999999999994</v>
      </c>
      <c r="N27" s="52"/>
      <c r="O27" s="680">
        <v>267132</v>
      </c>
      <c r="P27" s="670">
        <v>67.900000000000006</v>
      </c>
      <c r="Q27" s="680">
        <v>264184</v>
      </c>
      <c r="R27" s="670">
        <v>68.7</v>
      </c>
      <c r="V27" s="63" t="s">
        <v>88</v>
      </c>
    </row>
    <row r="28" spans="1:22" ht="19.5" customHeight="1">
      <c r="B28" s="49" t="s">
        <v>25</v>
      </c>
      <c r="C28" s="677">
        <v>567188</v>
      </c>
      <c r="D28" s="675">
        <v>62</v>
      </c>
      <c r="E28" s="52"/>
      <c r="F28" s="677">
        <v>546155</v>
      </c>
      <c r="G28" s="675">
        <v>64.8</v>
      </c>
      <c r="H28" s="53"/>
      <c r="I28" s="682">
        <v>543368</v>
      </c>
      <c r="J28" s="675">
        <v>68.7</v>
      </c>
      <c r="K28" s="50"/>
      <c r="L28" s="677">
        <v>555966</v>
      </c>
      <c r="M28" s="675">
        <v>70.8</v>
      </c>
      <c r="N28" s="50"/>
      <c r="O28" s="680">
        <v>544728</v>
      </c>
      <c r="P28" s="670">
        <v>65.5</v>
      </c>
      <c r="Q28" s="680">
        <v>539218</v>
      </c>
      <c r="R28" s="670">
        <v>66.900000000000006</v>
      </c>
    </row>
    <row r="29" spans="1:22" ht="19.5" customHeight="1">
      <c r="A29" s="51"/>
      <c r="B29" s="51"/>
      <c r="C29" s="59"/>
      <c r="D29" s="58"/>
      <c r="E29" s="51"/>
      <c r="F29" s="59"/>
      <c r="G29" s="58"/>
      <c r="H29" s="58"/>
      <c r="I29" s="58"/>
      <c r="J29" s="58"/>
      <c r="K29" s="341"/>
      <c r="L29" s="341"/>
      <c r="M29" s="341"/>
      <c r="N29" s="341"/>
      <c r="O29" s="370"/>
      <c r="P29" s="64"/>
      <c r="Q29" s="370"/>
      <c r="R29" s="64"/>
    </row>
    <row r="30" spans="1:22" ht="11.25" customHeight="1">
      <c r="A30" s="293"/>
      <c r="B30" s="293"/>
      <c r="C30" s="294"/>
      <c r="D30" s="295"/>
      <c r="E30" s="293"/>
      <c r="F30" s="296"/>
      <c r="G30" s="295"/>
      <c r="H30" s="293"/>
      <c r="I30" s="296"/>
      <c r="J30" s="295"/>
      <c r="K30" s="293"/>
      <c r="L30" s="296"/>
      <c r="M30" s="295"/>
      <c r="N30" s="295"/>
      <c r="O30" s="295"/>
      <c r="P30" s="295"/>
      <c r="Q30" s="297"/>
      <c r="R30" s="466" t="s">
        <v>312</v>
      </c>
    </row>
    <row r="31" spans="1:22" ht="8.25" customHeight="1">
      <c r="A31" s="293"/>
      <c r="B31" s="293"/>
      <c r="C31" s="294"/>
      <c r="D31" s="295"/>
      <c r="E31" s="293"/>
      <c r="F31" s="296"/>
      <c r="G31" s="295"/>
      <c r="H31" s="293"/>
      <c r="I31" s="296"/>
      <c r="J31" s="295"/>
      <c r="K31" s="293"/>
      <c r="L31" s="296"/>
      <c r="M31" s="295"/>
      <c r="N31" s="295"/>
      <c r="O31" s="295"/>
      <c r="P31" s="295"/>
      <c r="Q31" s="297"/>
      <c r="R31" s="297"/>
    </row>
    <row r="32" spans="1:22" s="60" customFormat="1" ht="30" customHeight="1">
      <c r="A32" s="959" t="s">
        <v>305</v>
      </c>
      <c r="B32" s="959"/>
      <c r="C32" s="959"/>
      <c r="D32" s="959"/>
      <c r="E32" s="959"/>
      <c r="F32" s="959"/>
      <c r="G32" s="959"/>
      <c r="H32" s="959"/>
      <c r="I32" s="959"/>
      <c r="J32" s="959"/>
      <c r="K32" s="959"/>
      <c r="L32" s="959"/>
      <c r="M32" s="959"/>
      <c r="N32" s="959"/>
      <c r="O32" s="959"/>
      <c r="P32" s="959"/>
      <c r="Q32" s="959"/>
      <c r="R32" s="959"/>
    </row>
    <row r="33" spans="1:21" s="60" customFormat="1" ht="30" customHeight="1">
      <c r="A33" s="959" t="s">
        <v>418</v>
      </c>
      <c r="B33" s="959"/>
      <c r="C33" s="959"/>
      <c r="D33" s="959"/>
      <c r="E33" s="959"/>
      <c r="F33" s="959"/>
      <c r="G33" s="959"/>
      <c r="H33" s="959"/>
      <c r="I33" s="959"/>
      <c r="J33" s="959"/>
      <c r="K33" s="959"/>
      <c r="L33" s="959"/>
      <c r="M33" s="959"/>
      <c r="N33" s="959"/>
      <c r="O33" s="959"/>
      <c r="P33" s="959"/>
      <c r="Q33" s="959"/>
      <c r="R33" s="959"/>
    </row>
    <row r="34" spans="1:21" s="60" customFormat="1" ht="15" customHeight="1">
      <c r="A34" s="748" t="s">
        <v>419</v>
      </c>
      <c r="B34" s="745"/>
      <c r="C34" s="745"/>
      <c r="D34" s="745"/>
      <c r="E34" s="745"/>
      <c r="F34" s="745"/>
      <c r="G34" s="745"/>
      <c r="H34" s="745"/>
      <c r="I34" s="745"/>
      <c r="J34" s="745"/>
      <c r="K34" s="745"/>
      <c r="L34" s="745"/>
      <c r="M34" s="745"/>
      <c r="N34" s="745"/>
      <c r="O34" s="745"/>
      <c r="P34" s="745"/>
      <c r="Q34" s="745"/>
      <c r="R34" s="745"/>
    </row>
    <row r="35" spans="1:21" s="60" customFormat="1" ht="15" customHeight="1">
      <c r="A35" s="942" t="s">
        <v>420</v>
      </c>
      <c r="B35" s="942"/>
      <c r="C35" s="942"/>
      <c r="D35" s="942"/>
      <c r="E35" s="942"/>
      <c r="F35" s="942"/>
      <c r="G35" s="942"/>
      <c r="H35" s="745"/>
      <c r="I35" s="745"/>
      <c r="J35" s="745"/>
      <c r="K35" s="745"/>
      <c r="L35" s="745"/>
      <c r="M35" s="745"/>
      <c r="N35" s="745"/>
      <c r="O35" s="745"/>
      <c r="P35" s="745"/>
      <c r="Q35" s="745"/>
      <c r="R35" s="745"/>
    </row>
    <row r="36" spans="1:21" s="60" customFormat="1" ht="30" customHeight="1">
      <c r="A36" s="939" t="s">
        <v>654</v>
      </c>
      <c r="B36" s="939"/>
      <c r="C36" s="939"/>
      <c r="D36" s="939"/>
      <c r="E36" s="939"/>
      <c r="F36" s="939"/>
      <c r="G36" s="939"/>
      <c r="H36" s="939"/>
      <c r="I36" s="939"/>
      <c r="J36" s="939"/>
      <c r="K36" s="939"/>
      <c r="L36" s="939"/>
      <c r="M36" s="939"/>
      <c r="N36" s="939"/>
      <c r="O36" s="939"/>
      <c r="P36" s="939"/>
      <c r="Q36" s="939"/>
      <c r="R36" s="939"/>
    </row>
    <row r="37" spans="1:21" ht="15" customHeight="1">
      <c r="A37" s="953" t="s">
        <v>532</v>
      </c>
      <c r="B37" s="953"/>
      <c r="C37" s="953"/>
      <c r="D37" s="953"/>
      <c r="E37" s="953"/>
      <c r="F37" s="953"/>
      <c r="G37" s="953"/>
      <c r="H37" s="746"/>
      <c r="I37" s="746"/>
      <c r="J37" s="747"/>
      <c r="K37" s="746"/>
      <c r="L37" s="746"/>
      <c r="M37" s="747"/>
      <c r="N37" s="748"/>
      <c r="O37" s="748"/>
      <c r="P37" s="748"/>
      <c r="Q37" s="748"/>
      <c r="R37" s="748"/>
    </row>
    <row r="38" spans="1:21" ht="45" customHeight="1">
      <c r="A38" s="960" t="s">
        <v>421</v>
      </c>
      <c r="B38" s="960"/>
      <c r="C38" s="960"/>
      <c r="D38" s="960"/>
      <c r="E38" s="960"/>
      <c r="F38" s="960"/>
      <c r="G38" s="960"/>
      <c r="H38" s="960"/>
      <c r="I38" s="960"/>
      <c r="J38" s="960"/>
      <c r="K38" s="960"/>
      <c r="L38" s="960"/>
      <c r="M38" s="960"/>
      <c r="N38" s="960"/>
      <c r="O38" s="960"/>
      <c r="P38" s="960"/>
      <c r="Q38" s="960"/>
      <c r="R38" s="960"/>
      <c r="U38" s="60"/>
    </row>
    <row r="39" spans="1:21" ht="45" customHeight="1">
      <c r="A39" s="940" t="s">
        <v>437</v>
      </c>
      <c r="B39" s="940"/>
      <c r="C39" s="940"/>
      <c r="D39" s="940"/>
      <c r="E39" s="940"/>
      <c r="F39" s="940"/>
      <c r="G39" s="940"/>
      <c r="H39" s="940"/>
      <c r="I39" s="940"/>
      <c r="J39" s="940"/>
      <c r="K39" s="940"/>
      <c r="L39" s="940"/>
      <c r="M39" s="940"/>
      <c r="N39" s="940"/>
      <c r="O39" s="940"/>
      <c r="P39" s="940"/>
      <c r="Q39" s="940"/>
      <c r="R39" s="940"/>
      <c r="U39" s="60"/>
    </row>
    <row r="40" spans="1:21" ht="45" customHeight="1">
      <c r="A40" s="953" t="s">
        <v>382</v>
      </c>
      <c r="B40" s="953"/>
      <c r="C40" s="953"/>
      <c r="D40" s="953"/>
      <c r="E40" s="953"/>
      <c r="F40" s="953"/>
      <c r="G40" s="953"/>
      <c r="H40" s="953"/>
      <c r="I40" s="953"/>
      <c r="J40" s="953"/>
      <c r="K40" s="953"/>
      <c r="L40" s="953"/>
      <c r="M40" s="953"/>
      <c r="N40" s="953"/>
      <c r="O40" s="953"/>
      <c r="P40" s="953"/>
      <c r="Q40" s="953"/>
      <c r="R40" s="953"/>
    </row>
    <row r="41" spans="1:21" ht="13">
      <c r="D41" s="954"/>
      <c r="E41" s="954"/>
      <c r="F41" s="954"/>
      <c r="G41" s="954"/>
      <c r="H41" s="954"/>
      <c r="I41" s="954"/>
      <c r="J41" s="955"/>
      <c r="K41" s="955"/>
    </row>
    <row r="42" spans="1:21">
      <c r="A42" s="63" t="s">
        <v>88</v>
      </c>
    </row>
    <row r="45" spans="1:21" ht="14">
      <c r="D45" s="525"/>
    </row>
  </sheetData>
  <sheetProtection sheet="1" objects="1" scenarios="1"/>
  <mergeCells count="26">
    <mergeCell ref="A1:R1"/>
    <mergeCell ref="F8:G8"/>
    <mergeCell ref="A5:M5"/>
    <mergeCell ref="C7:R7"/>
    <mergeCell ref="C19:R19"/>
    <mergeCell ref="O8:P8"/>
    <mergeCell ref="L8:M8"/>
    <mergeCell ref="C8:D8"/>
    <mergeCell ref="I8:J8"/>
    <mergeCell ref="Q8:R8"/>
    <mergeCell ref="A2:F2"/>
    <mergeCell ref="A40:R40"/>
    <mergeCell ref="A39:R39"/>
    <mergeCell ref="A36:R36"/>
    <mergeCell ref="D41:K41"/>
    <mergeCell ref="C20:D20"/>
    <mergeCell ref="F20:G20"/>
    <mergeCell ref="I20:J20"/>
    <mergeCell ref="Q20:R20"/>
    <mergeCell ref="L20:M20"/>
    <mergeCell ref="O20:P20"/>
    <mergeCell ref="A32:R32"/>
    <mergeCell ref="A38:R38"/>
    <mergeCell ref="A35:G35"/>
    <mergeCell ref="A33:R33"/>
    <mergeCell ref="A37:G37"/>
  </mergeCells>
  <phoneticPr fontId="32" type="noConversion"/>
  <pageMargins left="0.31496062992125984" right="0.27559055118110237" top="0.51181102362204722" bottom="0.51181102362204722" header="0.51181102362204722" footer="0.51181102362204722"/>
  <pageSetup paperSize="9" scale="74"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Y59"/>
  <sheetViews>
    <sheetView showGridLines="0" topLeftCell="A42" zoomScale="150" zoomScaleNormal="150" workbookViewId="0">
      <selection sqref="A1:M1"/>
    </sheetView>
  </sheetViews>
  <sheetFormatPr baseColWidth="10" defaultColWidth="8.83203125" defaultRowHeight="13"/>
  <cols>
    <col min="1" max="1" width="11" customWidth="1"/>
    <col min="2" max="2" width="8.6640625" customWidth="1"/>
    <col min="3" max="11" width="7.33203125" customWidth="1"/>
    <col min="12" max="12" width="3.1640625" customWidth="1"/>
    <col min="13" max="13" width="7.33203125" customWidth="1"/>
  </cols>
  <sheetData>
    <row r="1" spans="1:15" ht="27" customHeight="1">
      <c r="A1" s="976" t="s">
        <v>711</v>
      </c>
      <c r="B1" s="977"/>
      <c r="C1" s="977"/>
      <c r="D1" s="977"/>
      <c r="E1" s="977"/>
      <c r="F1" s="977"/>
      <c r="G1" s="977"/>
      <c r="H1" s="977"/>
      <c r="I1" s="977"/>
      <c r="J1" s="977"/>
      <c r="K1" s="977"/>
      <c r="L1" s="977"/>
      <c r="M1" s="978"/>
    </row>
    <row r="2" spans="1:15" s="46" customFormat="1">
      <c r="A2" s="687" t="s">
        <v>533</v>
      </c>
      <c r="B2" s="687"/>
      <c r="C2" s="687"/>
      <c r="D2" s="288"/>
      <c r="E2" s="287"/>
      <c r="F2" s="288"/>
      <c r="G2" s="287"/>
      <c r="H2" s="288"/>
      <c r="I2" s="287"/>
      <c r="J2" s="288"/>
      <c r="K2" s="288"/>
      <c r="L2" s="288"/>
      <c r="M2" s="288"/>
    </row>
    <row r="3" spans="1:15" s="46" customFormat="1">
      <c r="A3" s="980" t="s">
        <v>0</v>
      </c>
      <c r="B3" s="980"/>
      <c r="C3" s="298"/>
      <c r="D3" s="290"/>
      <c r="E3" s="292"/>
      <c r="F3" s="290"/>
      <c r="G3" s="292"/>
      <c r="H3" s="290"/>
      <c r="I3" s="292"/>
      <c r="J3" s="290"/>
      <c r="K3" s="290"/>
      <c r="L3" s="290"/>
      <c r="M3" s="290"/>
    </row>
    <row r="4" spans="1:15" s="46" customFormat="1">
      <c r="A4" s="299"/>
      <c r="B4" s="299"/>
      <c r="C4" s="298"/>
      <c r="D4" s="290"/>
      <c r="E4" s="292"/>
      <c r="F4" s="290"/>
      <c r="G4" s="292"/>
      <c r="H4" s="290"/>
      <c r="I4" s="292"/>
      <c r="J4" s="290"/>
      <c r="K4" s="290"/>
      <c r="L4" s="290"/>
      <c r="M4" s="290"/>
    </row>
    <row r="5" spans="1:15" s="46" customFormat="1" ht="12" customHeight="1">
      <c r="A5" s="62"/>
      <c r="B5" s="982" t="s">
        <v>425</v>
      </c>
      <c r="C5" s="982"/>
      <c r="D5" s="982"/>
      <c r="E5" s="982"/>
      <c r="F5" s="982"/>
      <c r="G5" s="982"/>
      <c r="H5" s="982"/>
      <c r="I5" s="982"/>
      <c r="J5" s="982"/>
      <c r="K5" s="982"/>
      <c r="L5" s="982"/>
      <c r="M5" s="982"/>
    </row>
    <row r="6" spans="1:15">
      <c r="A6" s="63"/>
      <c r="B6" s="64"/>
      <c r="C6" s="979" t="s">
        <v>35</v>
      </c>
      <c r="D6" s="979"/>
      <c r="E6" s="979"/>
      <c r="F6" s="979"/>
      <c r="G6" s="979"/>
      <c r="H6" s="979"/>
      <c r="I6" s="979"/>
      <c r="J6" s="979"/>
      <c r="K6" s="979"/>
      <c r="L6" s="63"/>
      <c r="M6" s="967" t="s">
        <v>36</v>
      </c>
    </row>
    <row r="7" spans="1:15" s="67" customFormat="1" ht="22.5" customHeight="1">
      <c r="A7" s="65"/>
      <c r="B7" s="65"/>
      <c r="C7" s="140" t="s">
        <v>37</v>
      </c>
      <c r="D7" s="140" t="s">
        <v>38</v>
      </c>
      <c r="E7" s="140" t="s">
        <v>39</v>
      </c>
      <c r="F7" s="140" t="s">
        <v>40</v>
      </c>
      <c r="G7" s="140" t="s">
        <v>41</v>
      </c>
      <c r="H7" s="140" t="s">
        <v>42</v>
      </c>
      <c r="I7" s="140" t="s">
        <v>43</v>
      </c>
      <c r="J7" s="140" t="s">
        <v>44</v>
      </c>
      <c r="K7" s="66" t="s">
        <v>45</v>
      </c>
      <c r="L7" s="65"/>
      <c r="M7" s="968"/>
    </row>
    <row r="8" spans="1:15" ht="12" customHeight="1">
      <c r="A8" s="985" t="s">
        <v>132</v>
      </c>
      <c r="B8" s="69" t="s">
        <v>46</v>
      </c>
      <c r="C8" s="70">
        <v>0</v>
      </c>
      <c r="D8" s="70">
        <v>0</v>
      </c>
      <c r="E8" s="70">
        <v>11</v>
      </c>
      <c r="F8" s="70">
        <v>26</v>
      </c>
      <c r="G8" s="70">
        <v>29</v>
      </c>
      <c r="H8" s="70">
        <v>35</v>
      </c>
      <c r="I8" s="70">
        <v>35</v>
      </c>
      <c r="J8" s="70">
        <v>26</v>
      </c>
      <c r="K8" s="80">
        <v>106</v>
      </c>
      <c r="L8" s="71"/>
      <c r="M8" s="72">
        <v>60.4</v>
      </c>
      <c r="O8" s="781"/>
    </row>
    <row r="9" spans="1:15" ht="12" customHeight="1">
      <c r="A9" s="985"/>
      <c r="B9" s="69">
        <v>1</v>
      </c>
      <c r="C9" s="70">
        <v>0</v>
      </c>
      <c r="D9" s="70">
        <v>4</v>
      </c>
      <c r="E9" s="70">
        <v>14</v>
      </c>
      <c r="F9" s="70">
        <v>102</v>
      </c>
      <c r="G9" s="70">
        <v>236</v>
      </c>
      <c r="H9" s="70">
        <v>356</v>
      </c>
      <c r="I9" s="70">
        <v>387</v>
      </c>
      <c r="J9" s="80">
        <v>173</v>
      </c>
      <c r="K9" s="80">
        <v>529</v>
      </c>
      <c r="L9" s="71"/>
      <c r="M9" s="72">
        <v>61</v>
      </c>
      <c r="O9" s="781"/>
    </row>
    <row r="10" spans="1:15" ht="12" customHeight="1">
      <c r="A10" s="985"/>
      <c r="B10" s="69">
        <v>2</v>
      </c>
      <c r="C10" s="70">
        <v>7</v>
      </c>
      <c r="D10" s="70">
        <v>34</v>
      </c>
      <c r="E10" s="70">
        <v>179</v>
      </c>
      <c r="F10" s="70">
        <v>1382</v>
      </c>
      <c r="G10" s="70">
        <v>3904</v>
      </c>
      <c r="H10" s="70">
        <v>5290</v>
      </c>
      <c r="I10" s="80">
        <v>3353</v>
      </c>
      <c r="J10" s="80">
        <v>1291</v>
      </c>
      <c r="K10" s="80">
        <v>2528</v>
      </c>
      <c r="L10" s="71"/>
      <c r="M10" s="72">
        <v>60.1</v>
      </c>
      <c r="O10" s="782"/>
    </row>
    <row r="11" spans="1:15" ht="12" customHeight="1">
      <c r="A11" s="985"/>
      <c r="B11" s="69">
        <v>3</v>
      </c>
      <c r="C11" s="70">
        <v>11</v>
      </c>
      <c r="D11" s="70">
        <v>159</v>
      </c>
      <c r="E11" s="70">
        <v>2019</v>
      </c>
      <c r="F11" s="70">
        <v>15533</v>
      </c>
      <c r="G11" s="70">
        <v>26123</v>
      </c>
      <c r="H11" s="80">
        <v>14601</v>
      </c>
      <c r="I11" s="80">
        <v>4377</v>
      </c>
      <c r="J11" s="80">
        <v>1253</v>
      </c>
      <c r="K11" s="80">
        <v>4345</v>
      </c>
      <c r="L11" s="71"/>
      <c r="M11" s="72">
        <v>64.099999999999994</v>
      </c>
    </row>
    <row r="12" spans="1:15" ht="12" customHeight="1">
      <c r="A12" s="985"/>
      <c r="B12" s="69">
        <v>4</v>
      </c>
      <c r="C12" s="70">
        <v>1106</v>
      </c>
      <c r="D12" s="70">
        <v>12607</v>
      </c>
      <c r="E12" s="70">
        <v>60276</v>
      </c>
      <c r="F12" s="70">
        <v>110286</v>
      </c>
      <c r="G12" s="80">
        <v>53435</v>
      </c>
      <c r="H12" s="80">
        <v>11298</v>
      </c>
      <c r="I12" s="80">
        <v>2094</v>
      </c>
      <c r="J12" s="80">
        <v>898</v>
      </c>
      <c r="K12" s="80">
        <v>5227</v>
      </c>
      <c r="L12" s="71"/>
      <c r="M12" s="72">
        <v>71.599999999999994</v>
      </c>
    </row>
    <row r="13" spans="1:15" ht="12" customHeight="1">
      <c r="A13" s="985"/>
      <c r="B13" s="69">
        <v>5</v>
      </c>
      <c r="C13" s="70">
        <v>16010</v>
      </c>
      <c r="D13" s="70">
        <v>51228</v>
      </c>
      <c r="E13" s="70">
        <v>66277</v>
      </c>
      <c r="F13" s="80">
        <v>30472</v>
      </c>
      <c r="G13" s="80">
        <v>4829</v>
      </c>
      <c r="H13" s="80">
        <v>651</v>
      </c>
      <c r="I13" s="80">
        <v>160</v>
      </c>
      <c r="J13" s="80">
        <v>92</v>
      </c>
      <c r="K13" s="80">
        <v>1380</v>
      </c>
      <c r="L13" s="71"/>
      <c r="M13" s="72">
        <v>78</v>
      </c>
    </row>
    <row r="14" spans="1:15" ht="22.5" customHeight="1">
      <c r="A14" s="985"/>
      <c r="B14" s="66" t="s">
        <v>129</v>
      </c>
      <c r="C14" s="75">
        <v>936</v>
      </c>
      <c r="D14" s="75">
        <v>2483</v>
      </c>
      <c r="E14" s="75">
        <v>4732</v>
      </c>
      <c r="F14" s="138">
        <v>6376</v>
      </c>
      <c r="G14" s="138">
        <v>4785</v>
      </c>
      <c r="H14" s="138">
        <v>2576</v>
      </c>
      <c r="I14" s="138">
        <v>1262</v>
      </c>
      <c r="J14" s="138">
        <v>611</v>
      </c>
      <c r="K14" s="139">
        <v>2769</v>
      </c>
      <c r="L14" s="476"/>
      <c r="M14" s="477">
        <v>74.599999999999994</v>
      </c>
    </row>
    <row r="15" spans="1:15" ht="12.75" customHeight="1">
      <c r="A15" s="63"/>
      <c r="B15" s="64"/>
      <c r="C15" s="988" t="s">
        <v>47</v>
      </c>
      <c r="D15" s="988"/>
      <c r="E15" s="988"/>
      <c r="F15" s="988"/>
      <c r="G15" s="988"/>
      <c r="H15" s="988"/>
      <c r="I15" s="988"/>
      <c r="J15" s="988"/>
      <c r="K15" s="988"/>
      <c r="L15" s="137"/>
      <c r="M15" s="983" t="s">
        <v>36</v>
      </c>
    </row>
    <row r="16" spans="1:15" s="67" customFormat="1" ht="24">
      <c r="A16" s="73"/>
      <c r="B16" s="65"/>
      <c r="C16" s="140" t="s">
        <v>37</v>
      </c>
      <c r="D16" s="140" t="s">
        <v>38</v>
      </c>
      <c r="E16" s="140" t="s">
        <v>39</v>
      </c>
      <c r="F16" s="140" t="s">
        <v>40</v>
      </c>
      <c r="G16" s="140" t="s">
        <v>41</v>
      </c>
      <c r="H16" s="140" t="s">
        <v>42</v>
      </c>
      <c r="I16" s="140" t="s">
        <v>43</v>
      </c>
      <c r="J16" s="140" t="s">
        <v>44</v>
      </c>
      <c r="K16" s="66" t="s">
        <v>45</v>
      </c>
      <c r="L16" s="65"/>
      <c r="M16" s="984"/>
    </row>
    <row r="17" spans="1:15" ht="12" customHeight="1">
      <c r="A17" s="986" t="s">
        <v>133</v>
      </c>
      <c r="B17" s="74" t="s">
        <v>46</v>
      </c>
      <c r="C17" s="70">
        <v>0</v>
      </c>
      <c r="D17" s="70">
        <v>0</v>
      </c>
      <c r="E17" s="70" t="s">
        <v>706</v>
      </c>
      <c r="F17" s="70">
        <v>9</v>
      </c>
      <c r="G17" s="70">
        <v>5</v>
      </c>
      <c r="H17" s="70">
        <v>7</v>
      </c>
      <c r="I17" s="70">
        <v>7</v>
      </c>
      <c r="J17" s="70">
        <v>15</v>
      </c>
      <c r="K17" s="80">
        <v>105</v>
      </c>
      <c r="L17" s="71"/>
      <c r="M17" s="72">
        <v>30</v>
      </c>
      <c r="O17" s="781"/>
    </row>
    <row r="18" spans="1:15" ht="12" customHeight="1">
      <c r="A18" s="986"/>
      <c r="B18" s="74">
        <v>1</v>
      </c>
      <c r="C18" s="70">
        <v>0</v>
      </c>
      <c r="D18" s="70">
        <v>0</v>
      </c>
      <c r="E18" s="70">
        <v>7</v>
      </c>
      <c r="F18" s="70">
        <v>27</v>
      </c>
      <c r="G18" s="70">
        <v>48</v>
      </c>
      <c r="H18" s="70">
        <v>71</v>
      </c>
      <c r="I18" s="70">
        <v>102</v>
      </c>
      <c r="J18" s="80">
        <v>214</v>
      </c>
      <c r="K18" s="80">
        <v>900</v>
      </c>
      <c r="L18" s="71"/>
      <c r="M18" s="72">
        <v>18.600000000000001</v>
      </c>
      <c r="O18" s="781"/>
    </row>
    <row r="19" spans="1:15" ht="12" customHeight="1">
      <c r="A19" s="986"/>
      <c r="B19" s="74">
        <v>2</v>
      </c>
      <c r="C19" s="70">
        <v>12</v>
      </c>
      <c r="D19" s="70">
        <v>29</v>
      </c>
      <c r="E19" s="70">
        <v>109</v>
      </c>
      <c r="F19" s="70">
        <v>695</v>
      </c>
      <c r="G19" s="70">
        <v>1359</v>
      </c>
      <c r="H19" s="70">
        <v>1589</v>
      </c>
      <c r="I19" s="80">
        <v>2422</v>
      </c>
      <c r="J19" s="80">
        <v>3824</v>
      </c>
      <c r="K19" s="80">
        <v>6639</v>
      </c>
      <c r="L19" s="71"/>
      <c r="M19" s="72">
        <v>22.7</v>
      </c>
      <c r="O19" s="782"/>
    </row>
    <row r="20" spans="1:15" ht="12" customHeight="1">
      <c r="A20" s="986"/>
      <c r="B20" s="74">
        <v>3</v>
      </c>
      <c r="C20" s="70">
        <v>17</v>
      </c>
      <c r="D20" s="70">
        <v>117</v>
      </c>
      <c r="E20" s="70">
        <v>1147</v>
      </c>
      <c r="F20" s="70">
        <v>13293</v>
      </c>
      <c r="G20" s="70">
        <v>17845</v>
      </c>
      <c r="H20" s="80">
        <v>12602</v>
      </c>
      <c r="I20" s="80">
        <v>10961</v>
      </c>
      <c r="J20" s="80">
        <v>8346</v>
      </c>
      <c r="K20" s="80">
        <v>7953</v>
      </c>
      <c r="L20" s="71"/>
      <c r="M20" s="72">
        <v>44.9</v>
      </c>
    </row>
    <row r="21" spans="1:15" ht="12" customHeight="1">
      <c r="A21" s="986"/>
      <c r="B21" s="74">
        <v>4</v>
      </c>
      <c r="C21" s="70">
        <v>1462</v>
      </c>
      <c r="D21" s="70">
        <v>10479</v>
      </c>
      <c r="E21" s="70">
        <v>45178</v>
      </c>
      <c r="F21" s="70">
        <v>113414</v>
      </c>
      <c r="G21" s="80">
        <v>48398</v>
      </c>
      <c r="H21" s="80">
        <v>13189</v>
      </c>
      <c r="I21" s="80">
        <v>5772</v>
      </c>
      <c r="J21" s="80">
        <v>3019</v>
      </c>
      <c r="K21" s="80">
        <v>4859</v>
      </c>
      <c r="L21" s="71"/>
      <c r="M21" s="72">
        <v>69.400000000000006</v>
      </c>
    </row>
    <row r="22" spans="1:15" ht="12" customHeight="1">
      <c r="A22" s="986"/>
      <c r="B22" s="74">
        <v>5</v>
      </c>
      <c r="C22" s="70">
        <v>36108</v>
      </c>
      <c r="D22" s="70">
        <v>50635</v>
      </c>
      <c r="E22" s="70">
        <v>56523</v>
      </c>
      <c r="F22" s="80">
        <v>31571</v>
      </c>
      <c r="G22" s="80">
        <v>4468</v>
      </c>
      <c r="H22" s="80">
        <v>482</v>
      </c>
      <c r="I22" s="80">
        <v>130</v>
      </c>
      <c r="J22" s="80">
        <v>60</v>
      </c>
      <c r="K22" s="80">
        <v>559</v>
      </c>
      <c r="L22" s="71"/>
      <c r="M22" s="72">
        <v>79.400000000000006</v>
      </c>
    </row>
    <row r="23" spans="1:15" ht="22.5" customHeight="1">
      <c r="A23" s="987"/>
      <c r="B23" s="66" t="s">
        <v>129</v>
      </c>
      <c r="C23" s="75">
        <v>2306</v>
      </c>
      <c r="D23" s="75">
        <v>2996</v>
      </c>
      <c r="E23" s="75">
        <v>4534</v>
      </c>
      <c r="F23" s="138">
        <v>6882</v>
      </c>
      <c r="G23" s="138">
        <v>3588</v>
      </c>
      <c r="H23" s="138">
        <v>1480</v>
      </c>
      <c r="I23" s="138">
        <v>1125</v>
      </c>
      <c r="J23" s="138">
        <v>1079</v>
      </c>
      <c r="K23" s="139">
        <v>2540</v>
      </c>
      <c r="L23" s="476"/>
      <c r="M23" s="477">
        <v>79.5</v>
      </c>
    </row>
    <row r="24" spans="1:15">
      <c r="A24" s="68"/>
      <c r="B24" s="76"/>
      <c r="C24" s="77"/>
      <c r="D24" s="77"/>
      <c r="E24" s="77"/>
      <c r="F24" s="77"/>
      <c r="G24" s="77"/>
      <c r="H24" s="77"/>
      <c r="I24" s="77"/>
      <c r="J24" s="77"/>
      <c r="K24" s="77"/>
      <c r="L24" s="63"/>
      <c r="M24" s="63"/>
    </row>
    <row r="25" spans="1:15" ht="12" customHeight="1">
      <c r="A25" s="78"/>
      <c r="B25" s="981" t="s">
        <v>426</v>
      </c>
      <c r="C25" s="981"/>
      <c r="D25" s="981"/>
      <c r="E25" s="981"/>
      <c r="F25" s="981"/>
      <c r="G25" s="981"/>
      <c r="H25" s="981"/>
      <c r="I25" s="981"/>
      <c r="J25" s="981"/>
      <c r="K25" s="981"/>
      <c r="L25" s="981"/>
      <c r="M25" s="981"/>
    </row>
    <row r="26" spans="1:15">
      <c r="A26" s="63"/>
      <c r="B26" s="64"/>
      <c r="C26" s="979" t="s">
        <v>35</v>
      </c>
      <c r="D26" s="979"/>
      <c r="E26" s="979"/>
      <c r="F26" s="979"/>
      <c r="G26" s="979"/>
      <c r="H26" s="979"/>
      <c r="I26" s="979"/>
      <c r="J26" s="979"/>
      <c r="K26" s="979"/>
      <c r="L26" s="63"/>
      <c r="M26" s="967" t="s">
        <v>36</v>
      </c>
    </row>
    <row r="27" spans="1:15" s="67" customFormat="1" ht="24">
      <c r="A27" s="73"/>
      <c r="B27" s="65"/>
      <c r="C27" s="140" t="s">
        <v>37</v>
      </c>
      <c r="D27" s="140" t="s">
        <v>38</v>
      </c>
      <c r="E27" s="140" t="s">
        <v>39</v>
      </c>
      <c r="F27" s="140" t="s">
        <v>40</v>
      </c>
      <c r="G27" s="140" t="s">
        <v>41</v>
      </c>
      <c r="H27" s="140" t="s">
        <v>42</v>
      </c>
      <c r="I27" s="140" t="s">
        <v>43</v>
      </c>
      <c r="J27" s="140" t="s">
        <v>44</v>
      </c>
      <c r="K27" s="66" t="s">
        <v>45</v>
      </c>
      <c r="L27" s="65"/>
      <c r="M27" s="968"/>
    </row>
    <row r="28" spans="1:15" ht="12" customHeight="1">
      <c r="A28" s="985" t="s">
        <v>132</v>
      </c>
      <c r="B28" s="69" t="s">
        <v>46</v>
      </c>
      <c r="C28" s="70">
        <v>0</v>
      </c>
      <c r="D28" s="70">
        <v>0</v>
      </c>
      <c r="E28" s="70">
        <v>11</v>
      </c>
      <c r="F28" s="70">
        <v>26</v>
      </c>
      <c r="G28" s="70">
        <v>29</v>
      </c>
      <c r="H28" s="70">
        <v>35</v>
      </c>
      <c r="I28" s="70">
        <v>36</v>
      </c>
      <c r="J28" s="70">
        <v>27</v>
      </c>
      <c r="K28" s="80">
        <v>2538</v>
      </c>
      <c r="L28" s="71"/>
      <c r="M28" s="72">
        <v>6.1</v>
      </c>
      <c r="O28" s="781"/>
    </row>
    <row r="29" spans="1:15" ht="12" customHeight="1">
      <c r="A29" s="985"/>
      <c r="B29" s="69">
        <v>1</v>
      </c>
      <c r="C29" s="70">
        <v>0</v>
      </c>
      <c r="D29" s="70">
        <v>4</v>
      </c>
      <c r="E29" s="70">
        <v>14</v>
      </c>
      <c r="F29" s="70">
        <v>104</v>
      </c>
      <c r="G29" s="70">
        <v>243</v>
      </c>
      <c r="H29" s="70">
        <v>385</v>
      </c>
      <c r="I29" s="70">
        <v>428</v>
      </c>
      <c r="J29" s="80">
        <v>201</v>
      </c>
      <c r="K29" s="80">
        <v>2489</v>
      </c>
      <c r="L29" s="71"/>
      <c r="M29" s="72">
        <v>30.5</v>
      </c>
      <c r="O29" s="781"/>
    </row>
    <row r="30" spans="1:15" ht="12" customHeight="1">
      <c r="A30" s="985"/>
      <c r="B30" s="69">
        <v>2</v>
      </c>
      <c r="C30" s="70">
        <v>7</v>
      </c>
      <c r="D30" s="70">
        <v>36</v>
      </c>
      <c r="E30" s="70">
        <v>182</v>
      </c>
      <c r="F30" s="70">
        <v>1402</v>
      </c>
      <c r="G30" s="70">
        <v>3987</v>
      </c>
      <c r="H30" s="70">
        <v>5466</v>
      </c>
      <c r="I30" s="80">
        <v>3568</v>
      </c>
      <c r="J30" s="80">
        <v>1394</v>
      </c>
      <c r="K30" s="80">
        <v>4673</v>
      </c>
      <c r="L30" s="71"/>
      <c r="M30" s="72">
        <v>53.5</v>
      </c>
      <c r="O30" s="782"/>
    </row>
    <row r="31" spans="1:15" ht="12" customHeight="1">
      <c r="A31" s="985"/>
      <c r="B31" s="69">
        <v>3</v>
      </c>
      <c r="C31" s="70">
        <v>11</v>
      </c>
      <c r="D31" s="70">
        <v>160</v>
      </c>
      <c r="E31" s="70">
        <v>2020</v>
      </c>
      <c r="F31" s="70">
        <v>15551</v>
      </c>
      <c r="G31" s="70">
        <v>26206</v>
      </c>
      <c r="H31" s="80">
        <v>14749</v>
      </c>
      <c r="I31" s="80">
        <v>4467</v>
      </c>
      <c r="J31" s="80">
        <v>1299</v>
      </c>
      <c r="K31" s="80">
        <v>4942</v>
      </c>
      <c r="L31" s="71"/>
      <c r="M31" s="72">
        <v>63.3</v>
      </c>
    </row>
    <row r="32" spans="1:15" ht="12" customHeight="1">
      <c r="A32" s="985"/>
      <c r="B32" s="69">
        <v>4</v>
      </c>
      <c r="C32" s="70">
        <v>1106</v>
      </c>
      <c r="D32" s="70">
        <v>12608</v>
      </c>
      <c r="E32" s="70">
        <v>60287</v>
      </c>
      <c r="F32" s="70">
        <v>110331</v>
      </c>
      <c r="G32" s="80">
        <v>53538</v>
      </c>
      <c r="H32" s="80">
        <v>11397</v>
      </c>
      <c r="I32" s="80">
        <v>2139</v>
      </c>
      <c r="J32" s="80">
        <v>927</v>
      </c>
      <c r="K32" s="80">
        <v>5543</v>
      </c>
      <c r="L32" s="71"/>
      <c r="M32" s="72">
        <v>71.5</v>
      </c>
    </row>
    <row r="33" spans="1:18" ht="12" customHeight="1">
      <c r="A33" s="985"/>
      <c r="B33" s="69">
        <v>5</v>
      </c>
      <c r="C33" s="70">
        <v>16010</v>
      </c>
      <c r="D33" s="70">
        <v>51231</v>
      </c>
      <c r="E33" s="70">
        <v>66280</v>
      </c>
      <c r="F33" s="80">
        <v>30484</v>
      </c>
      <c r="G33" s="80">
        <v>4838</v>
      </c>
      <c r="H33" s="80">
        <v>661</v>
      </c>
      <c r="I33" s="80">
        <v>162</v>
      </c>
      <c r="J33" s="80">
        <v>92</v>
      </c>
      <c r="K33" s="80">
        <v>1407</v>
      </c>
      <c r="L33" s="71"/>
      <c r="M33" s="72">
        <v>78</v>
      </c>
    </row>
    <row r="34" spans="1:18" ht="22.5" customHeight="1">
      <c r="A34" s="985"/>
      <c r="B34" s="66" t="s">
        <v>129</v>
      </c>
      <c r="C34" s="75">
        <v>936</v>
      </c>
      <c r="D34" s="75">
        <v>2483</v>
      </c>
      <c r="E34" s="75">
        <v>4732</v>
      </c>
      <c r="F34" s="138">
        <v>6384</v>
      </c>
      <c r="G34" s="138">
        <v>4793</v>
      </c>
      <c r="H34" s="138">
        <v>2604</v>
      </c>
      <c r="I34" s="138">
        <v>1292</v>
      </c>
      <c r="J34" s="138">
        <v>630</v>
      </c>
      <c r="K34" s="139">
        <v>3884</v>
      </c>
      <c r="L34" s="476"/>
      <c r="M34" s="477">
        <v>67.7</v>
      </c>
    </row>
    <row r="35" spans="1:18" ht="12.75" customHeight="1">
      <c r="A35" s="63"/>
      <c r="B35" s="64"/>
      <c r="C35" s="979" t="s">
        <v>47</v>
      </c>
      <c r="D35" s="979"/>
      <c r="E35" s="979"/>
      <c r="F35" s="979"/>
      <c r="G35" s="979"/>
      <c r="H35" s="979"/>
      <c r="I35" s="979"/>
      <c r="J35" s="979"/>
      <c r="K35" s="979"/>
      <c r="L35" s="63"/>
      <c r="M35" s="967" t="s">
        <v>36</v>
      </c>
      <c r="R35" s="135" t="s">
        <v>88</v>
      </c>
    </row>
    <row r="36" spans="1:18" s="67" customFormat="1" ht="24">
      <c r="A36" s="73"/>
      <c r="B36" s="65"/>
      <c r="C36" s="140" t="s">
        <v>37</v>
      </c>
      <c r="D36" s="140" t="s">
        <v>38</v>
      </c>
      <c r="E36" s="140" t="s">
        <v>39</v>
      </c>
      <c r="F36" s="140" t="s">
        <v>40</v>
      </c>
      <c r="G36" s="140" t="s">
        <v>41</v>
      </c>
      <c r="H36" s="140" t="s">
        <v>42</v>
      </c>
      <c r="I36" s="140" t="s">
        <v>43</v>
      </c>
      <c r="J36" s="140" t="s">
        <v>44</v>
      </c>
      <c r="K36" s="537" t="s">
        <v>45</v>
      </c>
      <c r="L36" s="65"/>
      <c r="M36" s="968"/>
    </row>
    <row r="37" spans="1:18" ht="12" customHeight="1">
      <c r="A37" s="986" t="s">
        <v>133</v>
      </c>
      <c r="B37" s="79" t="s">
        <v>46</v>
      </c>
      <c r="C37" s="70">
        <v>0</v>
      </c>
      <c r="D37" s="70">
        <v>0</v>
      </c>
      <c r="E37" s="70" t="s">
        <v>706</v>
      </c>
      <c r="F37" s="70">
        <v>9</v>
      </c>
      <c r="G37" s="70">
        <v>6</v>
      </c>
      <c r="H37" s="70">
        <v>7</v>
      </c>
      <c r="I37" s="70">
        <v>8</v>
      </c>
      <c r="J37" s="70">
        <v>17</v>
      </c>
      <c r="K37" s="80">
        <v>2321</v>
      </c>
      <c r="L37" s="71"/>
      <c r="M37" s="72">
        <v>2.1</v>
      </c>
      <c r="O37" s="781"/>
    </row>
    <row r="38" spans="1:18" ht="12" customHeight="1">
      <c r="A38" s="986"/>
      <c r="B38" s="79">
        <v>1</v>
      </c>
      <c r="C38" s="70">
        <v>0</v>
      </c>
      <c r="D38" s="70">
        <v>0</v>
      </c>
      <c r="E38" s="70">
        <v>7</v>
      </c>
      <c r="F38" s="70">
        <v>30</v>
      </c>
      <c r="G38" s="70">
        <v>57</v>
      </c>
      <c r="H38" s="70">
        <v>80</v>
      </c>
      <c r="I38" s="70">
        <v>121</v>
      </c>
      <c r="J38" s="80">
        <v>245</v>
      </c>
      <c r="K38" s="80">
        <v>2763</v>
      </c>
      <c r="L38" s="71"/>
      <c r="M38" s="72">
        <v>8.9</v>
      </c>
      <c r="O38" s="781"/>
    </row>
    <row r="39" spans="1:18" ht="12" customHeight="1">
      <c r="A39" s="986"/>
      <c r="B39" s="79">
        <v>2</v>
      </c>
      <c r="C39" s="70">
        <v>13</v>
      </c>
      <c r="D39" s="70">
        <v>32</v>
      </c>
      <c r="E39" s="70">
        <v>111</v>
      </c>
      <c r="F39" s="70">
        <v>734</v>
      </c>
      <c r="G39" s="70">
        <v>1418</v>
      </c>
      <c r="H39" s="70">
        <v>1706</v>
      </c>
      <c r="I39" s="80">
        <v>2611</v>
      </c>
      <c r="J39" s="80">
        <v>4072</v>
      </c>
      <c r="K39" s="80">
        <v>8842</v>
      </c>
      <c r="L39" s="71"/>
      <c r="M39" s="72">
        <v>20.5</v>
      </c>
      <c r="O39" s="782"/>
    </row>
    <row r="40" spans="1:18" ht="12" customHeight="1">
      <c r="A40" s="986"/>
      <c r="B40" s="79">
        <v>3</v>
      </c>
      <c r="C40" s="70">
        <v>17</v>
      </c>
      <c r="D40" s="70">
        <v>117</v>
      </c>
      <c r="E40" s="70">
        <v>1148</v>
      </c>
      <c r="F40" s="70">
        <v>13341</v>
      </c>
      <c r="G40" s="70">
        <v>17915</v>
      </c>
      <c r="H40" s="80">
        <v>12692</v>
      </c>
      <c r="I40" s="80">
        <v>11109</v>
      </c>
      <c r="J40" s="80">
        <v>8507</v>
      </c>
      <c r="K40" s="80">
        <v>8526</v>
      </c>
      <c r="L40" s="71"/>
      <c r="M40" s="72">
        <v>44.3</v>
      </c>
    </row>
    <row r="41" spans="1:18" ht="12" customHeight="1">
      <c r="A41" s="986"/>
      <c r="B41" s="79">
        <v>4</v>
      </c>
      <c r="C41" s="70">
        <v>1462</v>
      </c>
      <c r="D41" s="70">
        <v>10482</v>
      </c>
      <c r="E41" s="70">
        <v>45183</v>
      </c>
      <c r="F41" s="70">
        <v>113512</v>
      </c>
      <c r="G41" s="80">
        <v>48506</v>
      </c>
      <c r="H41" s="80">
        <v>13297</v>
      </c>
      <c r="I41" s="80">
        <v>5880</v>
      </c>
      <c r="J41" s="80">
        <v>3110</v>
      </c>
      <c r="K41" s="80">
        <v>5133</v>
      </c>
      <c r="L41" s="71"/>
      <c r="M41" s="72">
        <v>69.2</v>
      </c>
    </row>
    <row r="42" spans="1:18" ht="12" customHeight="1">
      <c r="A42" s="986"/>
      <c r="B42" s="79">
        <v>5</v>
      </c>
      <c r="C42" s="70">
        <v>36111</v>
      </c>
      <c r="D42" s="70">
        <v>50642</v>
      </c>
      <c r="E42" s="70">
        <v>56530</v>
      </c>
      <c r="F42" s="80">
        <v>31607</v>
      </c>
      <c r="G42" s="80">
        <v>4491</v>
      </c>
      <c r="H42" s="80">
        <v>492</v>
      </c>
      <c r="I42" s="80">
        <v>138</v>
      </c>
      <c r="J42" s="80">
        <v>61</v>
      </c>
      <c r="K42" s="80">
        <v>580</v>
      </c>
      <c r="L42" s="71"/>
      <c r="M42" s="72">
        <v>79.3</v>
      </c>
    </row>
    <row r="43" spans="1:18" ht="22.5" customHeight="1">
      <c r="A43" s="987"/>
      <c r="B43" s="66" t="s">
        <v>129</v>
      </c>
      <c r="C43" s="75">
        <v>2306</v>
      </c>
      <c r="D43" s="75">
        <v>2996</v>
      </c>
      <c r="E43" s="75">
        <v>4534</v>
      </c>
      <c r="F43" s="138">
        <v>6893</v>
      </c>
      <c r="G43" s="138">
        <v>3603</v>
      </c>
      <c r="H43" s="138">
        <v>1494</v>
      </c>
      <c r="I43" s="138">
        <v>1147</v>
      </c>
      <c r="J43" s="138">
        <v>1114</v>
      </c>
      <c r="K43" s="139">
        <v>3581</v>
      </c>
      <c r="L43" s="476"/>
      <c r="M43" s="477">
        <v>73.3</v>
      </c>
    </row>
    <row r="44" spans="1:18">
      <c r="A44" s="300"/>
      <c r="B44" s="301"/>
      <c r="C44" s="302"/>
      <c r="D44" s="302"/>
      <c r="E44" s="302"/>
      <c r="F44" s="302"/>
      <c r="G44" s="302"/>
      <c r="H44" s="302"/>
      <c r="I44" s="302"/>
      <c r="J44" s="302"/>
      <c r="K44" s="302"/>
      <c r="L44" s="303"/>
      <c r="M44" s="466" t="s">
        <v>614</v>
      </c>
    </row>
    <row r="45" spans="1:18" ht="11.25" customHeight="1">
      <c r="A45" s="304"/>
      <c r="B45" s="969" t="s">
        <v>48</v>
      </c>
      <c r="C45" s="970"/>
      <c r="D45" s="970"/>
      <c r="E45" s="970"/>
      <c r="F45" s="970"/>
      <c r="G45" s="970"/>
      <c r="H45" s="970"/>
      <c r="I45" s="305"/>
      <c r="J45" s="305"/>
      <c r="K45" s="305"/>
      <c r="L45" s="303"/>
      <c r="M45" s="306"/>
    </row>
    <row r="46" spans="1:18" ht="11.25" customHeight="1">
      <c r="A46" s="307"/>
      <c r="B46" s="971" t="s">
        <v>49</v>
      </c>
      <c r="C46" s="972"/>
      <c r="D46" s="972"/>
      <c r="E46" s="972"/>
      <c r="F46" s="972"/>
      <c r="G46" s="972"/>
      <c r="H46" s="972"/>
      <c r="I46" s="972"/>
      <c r="J46" s="972"/>
      <c r="K46" s="305"/>
      <c r="L46" s="303"/>
      <c r="M46" s="306"/>
    </row>
    <row r="47" spans="1:18" ht="11.25" customHeight="1">
      <c r="A47" s="308"/>
      <c r="B47" s="301"/>
      <c r="C47" s="305"/>
      <c r="D47" s="305"/>
      <c r="E47" s="305"/>
      <c r="F47" s="305"/>
      <c r="G47" s="305"/>
      <c r="H47" s="305"/>
      <c r="I47" s="305"/>
      <c r="J47" s="305"/>
      <c r="K47" s="305"/>
      <c r="L47" s="303"/>
      <c r="M47" s="306"/>
    </row>
    <row r="48" spans="1:18" ht="15" customHeight="1">
      <c r="A48" s="973" t="s">
        <v>297</v>
      </c>
      <c r="B48" s="974"/>
      <c r="C48" s="974"/>
      <c r="D48" s="974"/>
      <c r="E48" s="974"/>
      <c r="F48" s="974"/>
      <c r="G48" s="974"/>
      <c r="H48" s="974"/>
      <c r="I48" s="974"/>
      <c r="J48" s="974"/>
      <c r="K48" s="974"/>
      <c r="L48" s="974"/>
      <c r="M48" s="974"/>
    </row>
    <row r="49" spans="1:25" ht="30" customHeight="1">
      <c r="A49" s="959" t="s">
        <v>746</v>
      </c>
      <c r="B49" s="959"/>
      <c r="C49" s="959"/>
      <c r="D49" s="959"/>
      <c r="E49" s="959"/>
      <c r="F49" s="959"/>
      <c r="G49" s="959"/>
      <c r="H49" s="959"/>
      <c r="I49" s="959"/>
      <c r="J49" s="959"/>
      <c r="K49" s="959"/>
      <c r="L49" s="959"/>
      <c r="M49" s="959"/>
      <c r="N49" s="526"/>
      <c r="O49" s="526"/>
      <c r="P49" s="526"/>
      <c r="Q49" s="526"/>
      <c r="R49" s="526"/>
    </row>
    <row r="50" spans="1:25" ht="30" customHeight="1">
      <c r="A50" s="959" t="s">
        <v>419</v>
      </c>
      <c r="B50" s="959"/>
      <c r="C50" s="959"/>
      <c r="D50" s="959"/>
      <c r="E50" s="959"/>
      <c r="F50" s="959"/>
      <c r="G50" s="959"/>
      <c r="H50" s="959"/>
      <c r="I50" s="959"/>
      <c r="J50" s="959"/>
      <c r="K50" s="959"/>
      <c r="L50" s="959"/>
      <c r="M50" s="959"/>
      <c r="N50" s="523"/>
      <c r="O50" s="523"/>
      <c r="P50" s="523"/>
      <c r="Q50" s="523"/>
      <c r="R50" s="523"/>
    </row>
    <row r="51" spans="1:25" ht="15" customHeight="1">
      <c r="A51" s="939" t="s">
        <v>420</v>
      </c>
      <c r="B51" s="939"/>
      <c r="C51" s="939"/>
      <c r="D51" s="939"/>
      <c r="E51" s="939"/>
      <c r="F51" s="939"/>
      <c r="G51" s="939"/>
      <c r="H51" s="939"/>
      <c r="I51" s="939"/>
      <c r="J51" s="939"/>
      <c r="K51" s="939"/>
      <c r="L51" s="939"/>
      <c r="M51" s="939"/>
    </row>
    <row r="52" spans="1:25" ht="30" customHeight="1">
      <c r="A52" s="939" t="s">
        <v>654</v>
      </c>
      <c r="B52" s="939"/>
      <c r="C52" s="939"/>
      <c r="D52" s="939"/>
      <c r="E52" s="939"/>
      <c r="F52" s="939"/>
      <c r="G52" s="939"/>
      <c r="H52" s="939"/>
      <c r="I52" s="939"/>
      <c r="J52" s="939"/>
      <c r="K52" s="939"/>
      <c r="L52" s="939"/>
      <c r="M52" s="939"/>
      <c r="N52" s="528"/>
    </row>
    <row r="53" spans="1:25" ht="60" customHeight="1">
      <c r="A53" s="960" t="s">
        <v>329</v>
      </c>
      <c r="B53" s="960"/>
      <c r="C53" s="960"/>
      <c r="D53" s="960"/>
      <c r="E53" s="960"/>
      <c r="F53" s="960"/>
      <c r="G53" s="960"/>
      <c r="H53" s="960"/>
      <c r="I53" s="960"/>
      <c r="J53" s="960"/>
      <c r="K53" s="960"/>
      <c r="L53" s="960"/>
      <c r="M53" s="960"/>
      <c r="N53" s="478"/>
      <c r="O53" s="478"/>
      <c r="P53" s="478"/>
      <c r="Q53" s="478"/>
      <c r="R53" s="478"/>
      <c r="S53" s="478"/>
      <c r="T53" s="478"/>
      <c r="U53" s="478"/>
      <c r="V53" s="478"/>
      <c r="W53" s="478"/>
      <c r="X53" s="478"/>
      <c r="Y53" s="478"/>
    </row>
    <row r="54" spans="1:25" ht="60" customHeight="1">
      <c r="A54" s="953" t="s">
        <v>378</v>
      </c>
      <c r="B54" s="953"/>
      <c r="C54" s="953"/>
      <c r="D54" s="953"/>
      <c r="E54" s="953"/>
      <c r="F54" s="953"/>
      <c r="G54" s="953"/>
      <c r="H54" s="953"/>
      <c r="I54" s="953"/>
      <c r="J54" s="953"/>
      <c r="K54" s="953"/>
      <c r="L54" s="953"/>
      <c r="M54" s="953"/>
    </row>
    <row r="55" spans="1:25">
      <c r="A55" s="309"/>
      <c r="B55" s="309"/>
      <c r="C55" s="309"/>
      <c r="D55" s="309"/>
      <c r="E55" s="309"/>
      <c r="F55" s="309"/>
      <c r="G55" s="309"/>
      <c r="H55" s="309"/>
      <c r="I55" s="309"/>
      <c r="J55" s="309"/>
      <c r="K55" s="309"/>
      <c r="L55" s="309"/>
      <c r="M55" s="309"/>
    </row>
    <row r="56" spans="1:25">
      <c r="A56" s="975" t="s">
        <v>127</v>
      </c>
      <c r="B56" s="975"/>
      <c r="C56" s="975"/>
      <c r="D56" s="975"/>
      <c r="E56" s="975"/>
      <c r="F56" s="975"/>
      <c r="G56" s="975"/>
      <c r="H56" s="975"/>
      <c r="I56" s="975"/>
      <c r="J56" s="975"/>
      <c r="K56" s="975"/>
      <c r="L56" s="975"/>
      <c r="M56" s="975"/>
    </row>
    <row r="59" spans="1:25">
      <c r="B59" s="135" t="s">
        <v>88</v>
      </c>
    </row>
  </sheetData>
  <sheetProtection sheet="1" objects="1" scenarios="1"/>
  <mergeCells count="26">
    <mergeCell ref="A56:M56"/>
    <mergeCell ref="A1:M1"/>
    <mergeCell ref="C26:K26"/>
    <mergeCell ref="A3:B3"/>
    <mergeCell ref="B25:M25"/>
    <mergeCell ref="B5:M5"/>
    <mergeCell ref="M6:M7"/>
    <mergeCell ref="M15:M16"/>
    <mergeCell ref="M26:M27"/>
    <mergeCell ref="A28:A34"/>
    <mergeCell ref="A8:A14"/>
    <mergeCell ref="C6:K6"/>
    <mergeCell ref="A17:A23"/>
    <mergeCell ref="C15:K15"/>
    <mergeCell ref="C35:K35"/>
    <mergeCell ref="A37:A43"/>
    <mergeCell ref="M35:M36"/>
    <mergeCell ref="B45:H45"/>
    <mergeCell ref="B46:J46"/>
    <mergeCell ref="A54:M54"/>
    <mergeCell ref="A48:M48"/>
    <mergeCell ref="A49:M49"/>
    <mergeCell ref="A50:M50"/>
    <mergeCell ref="A51:M51"/>
    <mergeCell ref="A52:M52"/>
    <mergeCell ref="A53:M53"/>
  </mergeCells>
  <phoneticPr fontId="32" type="noConversion"/>
  <pageMargins left="0.31496062992125984" right="0.27559055118110237" top="0.51181102362204722" bottom="0.51181102362204722" header="0.51181102362204722" footer="0.51181102362204722"/>
  <pageSetup paperSize="9"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51"/>
  <sheetViews>
    <sheetView showGridLines="0" zoomScale="85" zoomScaleNormal="85" workbookViewId="0"/>
  </sheetViews>
  <sheetFormatPr baseColWidth="10" defaultColWidth="7.5" defaultRowHeight="11"/>
  <cols>
    <col min="1" max="1" width="38.83203125" style="170" customWidth="1"/>
    <col min="2" max="3" width="7.5" style="170" customWidth="1"/>
    <col min="4" max="4" width="9.5" style="170" bestFit="1" customWidth="1"/>
    <col min="5" max="7" width="7.5" style="170" customWidth="1"/>
    <col min="8" max="10" width="7.5" style="163" customWidth="1"/>
    <col min="11" max="13" width="7.5" style="175" customWidth="1"/>
    <col min="14" max="28" width="7.5" style="170" customWidth="1"/>
    <col min="29" max="246" width="9.1640625" style="170" customWidth="1"/>
    <col min="247" max="247" width="38.83203125" style="170" customWidth="1"/>
    <col min="248" max="256" width="7.5" style="170"/>
    <col min="257" max="257" width="38.83203125" style="170" customWidth="1"/>
    <col min="258" max="284" width="7.5" style="170" customWidth="1"/>
    <col min="285" max="502" width="9.1640625" style="170" customWidth="1"/>
    <col min="503" max="503" width="38.83203125" style="170" customWidth="1"/>
    <col min="504" max="512" width="7.5" style="170"/>
    <col min="513" max="513" width="38.83203125" style="170" customWidth="1"/>
    <col min="514" max="540" width="7.5" style="170" customWidth="1"/>
    <col min="541" max="758" width="9.1640625" style="170" customWidth="1"/>
    <col min="759" max="759" width="38.83203125" style="170" customWidth="1"/>
    <col min="760" max="768" width="7.5" style="170"/>
    <col min="769" max="769" width="38.83203125" style="170" customWidth="1"/>
    <col min="770" max="796" width="7.5" style="170" customWidth="1"/>
    <col min="797" max="1014" width="9.1640625" style="170" customWidth="1"/>
    <col min="1015" max="1015" width="38.83203125" style="170" customWidth="1"/>
    <col min="1016" max="1024" width="7.5" style="170"/>
    <col min="1025" max="1025" width="38.83203125" style="170" customWidth="1"/>
    <col min="1026" max="1052" width="7.5" style="170" customWidth="1"/>
    <col min="1053" max="1270" width="9.1640625" style="170" customWidth="1"/>
    <col min="1271" max="1271" width="38.83203125" style="170" customWidth="1"/>
    <col min="1272" max="1280" width="7.5" style="170"/>
    <col min="1281" max="1281" width="38.83203125" style="170" customWidth="1"/>
    <col min="1282" max="1308" width="7.5" style="170" customWidth="1"/>
    <col min="1309" max="1526" width="9.1640625" style="170" customWidth="1"/>
    <col min="1527" max="1527" width="38.83203125" style="170" customWidth="1"/>
    <col min="1528" max="1536" width="7.5" style="170"/>
    <col min="1537" max="1537" width="38.83203125" style="170" customWidth="1"/>
    <col min="1538" max="1564" width="7.5" style="170" customWidth="1"/>
    <col min="1565" max="1782" width="9.1640625" style="170" customWidth="1"/>
    <col min="1783" max="1783" width="38.83203125" style="170" customWidth="1"/>
    <col min="1784" max="1792" width="7.5" style="170"/>
    <col min="1793" max="1793" width="38.83203125" style="170" customWidth="1"/>
    <col min="1794" max="1820" width="7.5" style="170" customWidth="1"/>
    <col min="1821" max="2038" width="9.1640625" style="170" customWidth="1"/>
    <col min="2039" max="2039" width="38.83203125" style="170" customWidth="1"/>
    <col min="2040" max="2048" width="7.5" style="170"/>
    <col min="2049" max="2049" width="38.83203125" style="170" customWidth="1"/>
    <col min="2050" max="2076" width="7.5" style="170" customWidth="1"/>
    <col min="2077" max="2294" width="9.1640625" style="170" customWidth="1"/>
    <col min="2295" max="2295" width="38.83203125" style="170" customWidth="1"/>
    <col min="2296" max="2304" width="7.5" style="170"/>
    <col min="2305" max="2305" width="38.83203125" style="170" customWidth="1"/>
    <col min="2306" max="2332" width="7.5" style="170" customWidth="1"/>
    <col min="2333" max="2550" width="9.1640625" style="170" customWidth="1"/>
    <col min="2551" max="2551" width="38.83203125" style="170" customWidth="1"/>
    <col min="2552" max="2560" width="7.5" style="170"/>
    <col min="2561" max="2561" width="38.83203125" style="170" customWidth="1"/>
    <col min="2562" max="2588" width="7.5" style="170" customWidth="1"/>
    <col min="2589" max="2806" width="9.1640625" style="170" customWidth="1"/>
    <col min="2807" max="2807" width="38.83203125" style="170" customWidth="1"/>
    <col min="2808" max="2816" width="7.5" style="170"/>
    <col min="2817" max="2817" width="38.83203125" style="170" customWidth="1"/>
    <col min="2818" max="2844" width="7.5" style="170" customWidth="1"/>
    <col min="2845" max="3062" width="9.1640625" style="170" customWidth="1"/>
    <col min="3063" max="3063" width="38.83203125" style="170" customWidth="1"/>
    <col min="3064" max="3072" width="7.5" style="170"/>
    <col min="3073" max="3073" width="38.83203125" style="170" customWidth="1"/>
    <col min="3074" max="3100" width="7.5" style="170" customWidth="1"/>
    <col min="3101" max="3318" width="9.1640625" style="170" customWidth="1"/>
    <col min="3319" max="3319" width="38.83203125" style="170" customWidth="1"/>
    <col min="3320" max="3328" width="7.5" style="170"/>
    <col min="3329" max="3329" width="38.83203125" style="170" customWidth="1"/>
    <col min="3330" max="3356" width="7.5" style="170" customWidth="1"/>
    <col min="3357" max="3574" width="9.1640625" style="170" customWidth="1"/>
    <col min="3575" max="3575" width="38.83203125" style="170" customWidth="1"/>
    <col min="3576" max="3584" width="7.5" style="170"/>
    <col min="3585" max="3585" width="38.83203125" style="170" customWidth="1"/>
    <col min="3586" max="3612" width="7.5" style="170" customWidth="1"/>
    <col min="3613" max="3830" width="9.1640625" style="170" customWidth="1"/>
    <col min="3831" max="3831" width="38.83203125" style="170" customWidth="1"/>
    <col min="3832" max="3840" width="7.5" style="170"/>
    <col min="3841" max="3841" width="38.83203125" style="170" customWidth="1"/>
    <col min="3842" max="3868" width="7.5" style="170" customWidth="1"/>
    <col min="3869" max="4086" width="9.1640625" style="170" customWidth="1"/>
    <col min="4087" max="4087" width="38.83203125" style="170" customWidth="1"/>
    <col min="4088" max="4096" width="7.5" style="170"/>
    <col min="4097" max="4097" width="38.83203125" style="170" customWidth="1"/>
    <col min="4098" max="4124" width="7.5" style="170" customWidth="1"/>
    <col min="4125" max="4342" width="9.1640625" style="170" customWidth="1"/>
    <col min="4343" max="4343" width="38.83203125" style="170" customWidth="1"/>
    <col min="4344" max="4352" width="7.5" style="170"/>
    <col min="4353" max="4353" width="38.83203125" style="170" customWidth="1"/>
    <col min="4354" max="4380" width="7.5" style="170" customWidth="1"/>
    <col min="4381" max="4598" width="9.1640625" style="170" customWidth="1"/>
    <col min="4599" max="4599" width="38.83203125" style="170" customWidth="1"/>
    <col min="4600" max="4608" width="7.5" style="170"/>
    <col min="4609" max="4609" width="38.83203125" style="170" customWidth="1"/>
    <col min="4610" max="4636" width="7.5" style="170" customWidth="1"/>
    <col min="4637" max="4854" width="9.1640625" style="170" customWidth="1"/>
    <col min="4855" max="4855" width="38.83203125" style="170" customWidth="1"/>
    <col min="4856" max="4864" width="7.5" style="170"/>
    <col min="4865" max="4865" width="38.83203125" style="170" customWidth="1"/>
    <col min="4866" max="4892" width="7.5" style="170" customWidth="1"/>
    <col min="4893" max="5110" width="9.1640625" style="170" customWidth="1"/>
    <col min="5111" max="5111" width="38.83203125" style="170" customWidth="1"/>
    <col min="5112" max="5120" width="7.5" style="170"/>
    <col min="5121" max="5121" width="38.83203125" style="170" customWidth="1"/>
    <col min="5122" max="5148" width="7.5" style="170" customWidth="1"/>
    <col min="5149" max="5366" width="9.1640625" style="170" customWidth="1"/>
    <col min="5367" max="5367" width="38.83203125" style="170" customWidth="1"/>
    <col min="5368" max="5376" width="7.5" style="170"/>
    <col min="5377" max="5377" width="38.83203125" style="170" customWidth="1"/>
    <col min="5378" max="5404" width="7.5" style="170" customWidth="1"/>
    <col min="5405" max="5622" width="9.1640625" style="170" customWidth="1"/>
    <col min="5623" max="5623" width="38.83203125" style="170" customWidth="1"/>
    <col min="5624" max="5632" width="7.5" style="170"/>
    <col min="5633" max="5633" width="38.83203125" style="170" customWidth="1"/>
    <col min="5634" max="5660" width="7.5" style="170" customWidth="1"/>
    <col min="5661" max="5878" width="9.1640625" style="170" customWidth="1"/>
    <col min="5879" max="5879" width="38.83203125" style="170" customWidth="1"/>
    <col min="5880" max="5888" width="7.5" style="170"/>
    <col min="5889" max="5889" width="38.83203125" style="170" customWidth="1"/>
    <col min="5890" max="5916" width="7.5" style="170" customWidth="1"/>
    <col min="5917" max="6134" width="9.1640625" style="170" customWidth="1"/>
    <col min="6135" max="6135" width="38.83203125" style="170" customWidth="1"/>
    <col min="6136" max="6144" width="7.5" style="170"/>
    <col min="6145" max="6145" width="38.83203125" style="170" customWidth="1"/>
    <col min="6146" max="6172" width="7.5" style="170" customWidth="1"/>
    <col min="6173" max="6390" width="9.1640625" style="170" customWidth="1"/>
    <col min="6391" max="6391" width="38.83203125" style="170" customWidth="1"/>
    <col min="6392" max="6400" width="7.5" style="170"/>
    <col min="6401" max="6401" width="38.83203125" style="170" customWidth="1"/>
    <col min="6402" max="6428" width="7.5" style="170" customWidth="1"/>
    <col min="6429" max="6646" width="9.1640625" style="170" customWidth="1"/>
    <col min="6647" max="6647" width="38.83203125" style="170" customWidth="1"/>
    <col min="6648" max="6656" width="7.5" style="170"/>
    <col min="6657" max="6657" width="38.83203125" style="170" customWidth="1"/>
    <col min="6658" max="6684" width="7.5" style="170" customWidth="1"/>
    <col min="6685" max="6902" width="9.1640625" style="170" customWidth="1"/>
    <col min="6903" max="6903" width="38.83203125" style="170" customWidth="1"/>
    <col min="6904" max="6912" width="7.5" style="170"/>
    <col min="6913" max="6913" width="38.83203125" style="170" customWidth="1"/>
    <col min="6914" max="6940" width="7.5" style="170" customWidth="1"/>
    <col min="6941" max="7158" width="9.1640625" style="170" customWidth="1"/>
    <col min="7159" max="7159" width="38.83203125" style="170" customWidth="1"/>
    <col min="7160" max="7168" width="7.5" style="170"/>
    <col min="7169" max="7169" width="38.83203125" style="170" customWidth="1"/>
    <col min="7170" max="7196" width="7.5" style="170" customWidth="1"/>
    <col min="7197" max="7414" width="9.1640625" style="170" customWidth="1"/>
    <col min="7415" max="7415" width="38.83203125" style="170" customWidth="1"/>
    <col min="7416" max="7424" width="7.5" style="170"/>
    <col min="7425" max="7425" width="38.83203125" style="170" customWidth="1"/>
    <col min="7426" max="7452" width="7.5" style="170" customWidth="1"/>
    <col min="7453" max="7670" width="9.1640625" style="170" customWidth="1"/>
    <col min="7671" max="7671" width="38.83203125" style="170" customWidth="1"/>
    <col min="7672" max="7680" width="7.5" style="170"/>
    <col min="7681" max="7681" width="38.83203125" style="170" customWidth="1"/>
    <col min="7682" max="7708" width="7.5" style="170" customWidth="1"/>
    <col min="7709" max="7926" width="9.1640625" style="170" customWidth="1"/>
    <col min="7927" max="7927" width="38.83203125" style="170" customWidth="1"/>
    <col min="7928" max="7936" width="7.5" style="170"/>
    <col min="7937" max="7937" width="38.83203125" style="170" customWidth="1"/>
    <col min="7938" max="7964" width="7.5" style="170" customWidth="1"/>
    <col min="7965" max="8182" width="9.1640625" style="170" customWidth="1"/>
    <col min="8183" max="8183" width="38.83203125" style="170" customWidth="1"/>
    <col min="8184" max="8192" width="7.5" style="170"/>
    <col min="8193" max="8193" width="38.83203125" style="170" customWidth="1"/>
    <col min="8194" max="8220" width="7.5" style="170" customWidth="1"/>
    <col min="8221" max="8438" width="9.1640625" style="170" customWidth="1"/>
    <col min="8439" max="8439" width="38.83203125" style="170" customWidth="1"/>
    <col min="8440" max="8448" width="7.5" style="170"/>
    <col min="8449" max="8449" width="38.83203125" style="170" customWidth="1"/>
    <col min="8450" max="8476" width="7.5" style="170" customWidth="1"/>
    <col min="8477" max="8694" width="9.1640625" style="170" customWidth="1"/>
    <col min="8695" max="8695" width="38.83203125" style="170" customWidth="1"/>
    <col min="8696" max="8704" width="7.5" style="170"/>
    <col min="8705" max="8705" width="38.83203125" style="170" customWidth="1"/>
    <col min="8706" max="8732" width="7.5" style="170" customWidth="1"/>
    <col min="8733" max="8950" width="9.1640625" style="170" customWidth="1"/>
    <col min="8951" max="8951" width="38.83203125" style="170" customWidth="1"/>
    <col min="8952" max="8960" width="7.5" style="170"/>
    <col min="8961" max="8961" width="38.83203125" style="170" customWidth="1"/>
    <col min="8962" max="8988" width="7.5" style="170" customWidth="1"/>
    <col min="8989" max="9206" width="9.1640625" style="170" customWidth="1"/>
    <col min="9207" max="9207" width="38.83203125" style="170" customWidth="1"/>
    <col min="9208" max="9216" width="7.5" style="170"/>
    <col min="9217" max="9217" width="38.83203125" style="170" customWidth="1"/>
    <col min="9218" max="9244" width="7.5" style="170" customWidth="1"/>
    <col min="9245" max="9462" width="9.1640625" style="170" customWidth="1"/>
    <col min="9463" max="9463" width="38.83203125" style="170" customWidth="1"/>
    <col min="9464" max="9472" width="7.5" style="170"/>
    <col min="9473" max="9473" width="38.83203125" style="170" customWidth="1"/>
    <col min="9474" max="9500" width="7.5" style="170" customWidth="1"/>
    <col min="9501" max="9718" width="9.1640625" style="170" customWidth="1"/>
    <col min="9719" max="9719" width="38.83203125" style="170" customWidth="1"/>
    <col min="9720" max="9728" width="7.5" style="170"/>
    <col min="9729" max="9729" width="38.83203125" style="170" customWidth="1"/>
    <col min="9730" max="9756" width="7.5" style="170" customWidth="1"/>
    <col min="9757" max="9974" width="9.1640625" style="170" customWidth="1"/>
    <col min="9975" max="9975" width="38.83203125" style="170" customWidth="1"/>
    <col min="9976" max="9984" width="7.5" style="170"/>
    <col min="9985" max="9985" width="38.83203125" style="170" customWidth="1"/>
    <col min="9986" max="10012" width="7.5" style="170" customWidth="1"/>
    <col min="10013" max="10230" width="9.1640625" style="170" customWidth="1"/>
    <col min="10231" max="10231" width="38.83203125" style="170" customWidth="1"/>
    <col min="10232" max="10240" width="7.5" style="170"/>
    <col min="10241" max="10241" width="38.83203125" style="170" customWidth="1"/>
    <col min="10242" max="10268" width="7.5" style="170" customWidth="1"/>
    <col min="10269" max="10486" width="9.1640625" style="170" customWidth="1"/>
    <col min="10487" max="10487" width="38.83203125" style="170" customWidth="1"/>
    <col min="10488" max="10496" width="7.5" style="170"/>
    <col min="10497" max="10497" width="38.83203125" style="170" customWidth="1"/>
    <col min="10498" max="10524" width="7.5" style="170" customWidth="1"/>
    <col min="10525" max="10742" width="9.1640625" style="170" customWidth="1"/>
    <col min="10743" max="10743" width="38.83203125" style="170" customWidth="1"/>
    <col min="10744" max="10752" width="7.5" style="170"/>
    <col min="10753" max="10753" width="38.83203125" style="170" customWidth="1"/>
    <col min="10754" max="10780" width="7.5" style="170" customWidth="1"/>
    <col min="10781" max="10998" width="9.1640625" style="170" customWidth="1"/>
    <col min="10999" max="10999" width="38.83203125" style="170" customWidth="1"/>
    <col min="11000" max="11008" width="7.5" style="170"/>
    <col min="11009" max="11009" width="38.83203125" style="170" customWidth="1"/>
    <col min="11010" max="11036" width="7.5" style="170" customWidth="1"/>
    <col min="11037" max="11254" width="9.1640625" style="170" customWidth="1"/>
    <col min="11255" max="11255" width="38.83203125" style="170" customWidth="1"/>
    <col min="11256" max="11264" width="7.5" style="170"/>
    <col min="11265" max="11265" width="38.83203125" style="170" customWidth="1"/>
    <col min="11266" max="11292" width="7.5" style="170" customWidth="1"/>
    <col min="11293" max="11510" width="9.1640625" style="170" customWidth="1"/>
    <col min="11511" max="11511" width="38.83203125" style="170" customWidth="1"/>
    <col min="11512" max="11520" width="7.5" style="170"/>
    <col min="11521" max="11521" width="38.83203125" style="170" customWidth="1"/>
    <col min="11522" max="11548" width="7.5" style="170" customWidth="1"/>
    <col min="11549" max="11766" width="9.1640625" style="170" customWidth="1"/>
    <col min="11767" max="11767" width="38.83203125" style="170" customWidth="1"/>
    <col min="11768" max="11776" width="7.5" style="170"/>
    <col min="11777" max="11777" width="38.83203125" style="170" customWidth="1"/>
    <col min="11778" max="11804" width="7.5" style="170" customWidth="1"/>
    <col min="11805" max="12022" width="9.1640625" style="170" customWidth="1"/>
    <col min="12023" max="12023" width="38.83203125" style="170" customWidth="1"/>
    <col min="12024" max="12032" width="7.5" style="170"/>
    <col min="12033" max="12033" width="38.83203125" style="170" customWidth="1"/>
    <col min="12034" max="12060" width="7.5" style="170" customWidth="1"/>
    <col min="12061" max="12278" width="9.1640625" style="170" customWidth="1"/>
    <col min="12279" max="12279" width="38.83203125" style="170" customWidth="1"/>
    <col min="12280" max="12288" width="7.5" style="170"/>
    <col min="12289" max="12289" width="38.83203125" style="170" customWidth="1"/>
    <col min="12290" max="12316" width="7.5" style="170" customWidth="1"/>
    <col min="12317" max="12534" width="9.1640625" style="170" customWidth="1"/>
    <col min="12535" max="12535" width="38.83203125" style="170" customWidth="1"/>
    <col min="12536" max="12544" width="7.5" style="170"/>
    <col min="12545" max="12545" width="38.83203125" style="170" customWidth="1"/>
    <col min="12546" max="12572" width="7.5" style="170" customWidth="1"/>
    <col min="12573" max="12790" width="9.1640625" style="170" customWidth="1"/>
    <col min="12791" max="12791" width="38.83203125" style="170" customWidth="1"/>
    <col min="12792" max="12800" width="7.5" style="170"/>
    <col min="12801" max="12801" width="38.83203125" style="170" customWidth="1"/>
    <col min="12802" max="12828" width="7.5" style="170" customWidth="1"/>
    <col min="12829" max="13046" width="9.1640625" style="170" customWidth="1"/>
    <col min="13047" max="13047" width="38.83203125" style="170" customWidth="1"/>
    <col min="13048" max="13056" width="7.5" style="170"/>
    <col min="13057" max="13057" width="38.83203125" style="170" customWidth="1"/>
    <col min="13058" max="13084" width="7.5" style="170" customWidth="1"/>
    <col min="13085" max="13302" width="9.1640625" style="170" customWidth="1"/>
    <col min="13303" max="13303" width="38.83203125" style="170" customWidth="1"/>
    <col min="13304" max="13312" width="7.5" style="170"/>
    <col min="13313" max="13313" width="38.83203125" style="170" customWidth="1"/>
    <col min="13314" max="13340" width="7.5" style="170" customWidth="1"/>
    <col min="13341" max="13558" width="9.1640625" style="170" customWidth="1"/>
    <col min="13559" max="13559" width="38.83203125" style="170" customWidth="1"/>
    <col min="13560" max="13568" width="7.5" style="170"/>
    <col min="13569" max="13569" width="38.83203125" style="170" customWidth="1"/>
    <col min="13570" max="13596" width="7.5" style="170" customWidth="1"/>
    <col min="13597" max="13814" width="9.1640625" style="170" customWidth="1"/>
    <col min="13815" max="13815" width="38.83203125" style="170" customWidth="1"/>
    <col min="13816" max="13824" width="7.5" style="170"/>
    <col min="13825" max="13825" width="38.83203125" style="170" customWidth="1"/>
    <col min="13826" max="13852" width="7.5" style="170" customWidth="1"/>
    <col min="13853" max="14070" width="9.1640625" style="170" customWidth="1"/>
    <col min="14071" max="14071" width="38.83203125" style="170" customWidth="1"/>
    <col min="14072" max="14080" width="7.5" style="170"/>
    <col min="14081" max="14081" width="38.83203125" style="170" customWidth="1"/>
    <col min="14082" max="14108" width="7.5" style="170" customWidth="1"/>
    <col min="14109" max="14326" width="9.1640625" style="170" customWidth="1"/>
    <col min="14327" max="14327" width="38.83203125" style="170" customWidth="1"/>
    <col min="14328" max="14336" width="7.5" style="170"/>
    <col min="14337" max="14337" width="38.83203125" style="170" customWidth="1"/>
    <col min="14338" max="14364" width="7.5" style="170" customWidth="1"/>
    <col min="14365" max="14582" width="9.1640625" style="170" customWidth="1"/>
    <col min="14583" max="14583" width="38.83203125" style="170" customWidth="1"/>
    <col min="14584" max="14592" width="7.5" style="170"/>
    <col min="14593" max="14593" width="38.83203125" style="170" customWidth="1"/>
    <col min="14594" max="14620" width="7.5" style="170" customWidth="1"/>
    <col min="14621" max="14838" width="9.1640625" style="170" customWidth="1"/>
    <col min="14839" max="14839" width="38.83203125" style="170" customWidth="1"/>
    <col min="14840" max="14848" width="7.5" style="170"/>
    <col min="14849" max="14849" width="38.83203125" style="170" customWidth="1"/>
    <col min="14850" max="14876" width="7.5" style="170" customWidth="1"/>
    <col min="14877" max="15094" width="9.1640625" style="170" customWidth="1"/>
    <col min="15095" max="15095" width="38.83203125" style="170" customWidth="1"/>
    <col min="15096" max="15104" width="7.5" style="170"/>
    <col min="15105" max="15105" width="38.83203125" style="170" customWidth="1"/>
    <col min="15106" max="15132" width="7.5" style="170" customWidth="1"/>
    <col min="15133" max="15350" width="9.1640625" style="170" customWidth="1"/>
    <col min="15351" max="15351" width="38.83203125" style="170" customWidth="1"/>
    <col min="15352" max="15360" width="7.5" style="170"/>
    <col min="15361" max="15361" width="38.83203125" style="170" customWidth="1"/>
    <col min="15362" max="15388" width="7.5" style="170" customWidth="1"/>
    <col min="15389" max="15606" width="9.1640625" style="170" customWidth="1"/>
    <col min="15607" max="15607" width="38.83203125" style="170" customWidth="1"/>
    <col min="15608" max="15616" width="7.5" style="170"/>
    <col min="15617" max="15617" width="38.83203125" style="170" customWidth="1"/>
    <col min="15618" max="15644" width="7.5" style="170" customWidth="1"/>
    <col min="15645" max="15862" width="9.1640625" style="170" customWidth="1"/>
    <col min="15863" max="15863" width="38.83203125" style="170" customWidth="1"/>
    <col min="15864" max="15872" width="7.5" style="170"/>
    <col min="15873" max="15873" width="38.83203125" style="170" customWidth="1"/>
    <col min="15874" max="15900" width="7.5" style="170" customWidth="1"/>
    <col min="15901" max="16118" width="9.1640625" style="170" customWidth="1"/>
    <col min="16119" max="16119" width="38.83203125" style="170" customWidth="1"/>
    <col min="16120" max="16128" width="7.5" style="170"/>
    <col min="16129" max="16129" width="38.83203125" style="170" customWidth="1"/>
    <col min="16130" max="16156" width="7.5" style="170" customWidth="1"/>
    <col min="16157" max="16374" width="9.1640625" style="170" customWidth="1"/>
    <col min="16375" max="16375" width="38.83203125" style="170" customWidth="1"/>
    <col min="16376" max="16384" width="7.5" style="170"/>
  </cols>
  <sheetData>
    <row r="1" spans="1:37" s="575" customFormat="1" ht="13">
      <c r="A1" s="500">
        <v>1</v>
      </c>
      <c r="B1" s="500">
        <f t="shared" ref="B1:AK1" si="0">A1+1</f>
        <v>2</v>
      </c>
      <c r="C1" s="500">
        <f t="shared" si="0"/>
        <v>3</v>
      </c>
      <c r="D1" s="500">
        <f t="shared" si="0"/>
        <v>4</v>
      </c>
      <c r="E1" s="500">
        <f t="shared" si="0"/>
        <v>5</v>
      </c>
      <c r="F1" s="500">
        <f t="shared" si="0"/>
        <v>6</v>
      </c>
      <c r="G1" s="500">
        <f t="shared" si="0"/>
        <v>7</v>
      </c>
      <c r="H1" s="500">
        <f t="shared" si="0"/>
        <v>8</v>
      </c>
      <c r="I1" s="500">
        <f t="shared" si="0"/>
        <v>9</v>
      </c>
      <c r="J1" s="500">
        <f t="shared" si="0"/>
        <v>10</v>
      </c>
      <c r="K1" s="500">
        <f t="shared" si="0"/>
        <v>11</v>
      </c>
      <c r="L1" s="500">
        <f t="shared" si="0"/>
        <v>12</v>
      </c>
      <c r="M1" s="500">
        <f t="shared" si="0"/>
        <v>13</v>
      </c>
      <c r="N1" s="500">
        <f t="shared" si="0"/>
        <v>14</v>
      </c>
      <c r="O1" s="500">
        <f t="shared" si="0"/>
        <v>15</v>
      </c>
      <c r="P1" s="500">
        <f t="shared" si="0"/>
        <v>16</v>
      </c>
      <c r="Q1" s="500">
        <f t="shared" si="0"/>
        <v>17</v>
      </c>
      <c r="R1" s="500">
        <f t="shared" si="0"/>
        <v>18</v>
      </c>
      <c r="S1" s="500">
        <f t="shared" si="0"/>
        <v>19</v>
      </c>
      <c r="T1" s="500">
        <f t="shared" si="0"/>
        <v>20</v>
      </c>
      <c r="U1" s="500">
        <f t="shared" si="0"/>
        <v>21</v>
      </c>
      <c r="V1" s="500">
        <f t="shared" si="0"/>
        <v>22</v>
      </c>
      <c r="W1" s="500">
        <f t="shared" si="0"/>
        <v>23</v>
      </c>
      <c r="X1" s="500">
        <f t="shared" si="0"/>
        <v>24</v>
      </c>
      <c r="Y1" s="500">
        <f t="shared" si="0"/>
        <v>25</v>
      </c>
      <c r="Z1" s="500">
        <f t="shared" si="0"/>
        <v>26</v>
      </c>
      <c r="AA1" s="500">
        <f t="shared" si="0"/>
        <v>27</v>
      </c>
      <c r="AB1" s="500">
        <f t="shared" si="0"/>
        <v>28</v>
      </c>
      <c r="AC1" s="500">
        <f t="shared" si="0"/>
        <v>29</v>
      </c>
      <c r="AD1" s="500">
        <f t="shared" si="0"/>
        <v>30</v>
      </c>
      <c r="AE1" s="500">
        <f t="shared" si="0"/>
        <v>31</v>
      </c>
      <c r="AF1" s="500">
        <f t="shared" si="0"/>
        <v>32</v>
      </c>
      <c r="AG1" s="500">
        <f t="shared" si="0"/>
        <v>33</v>
      </c>
      <c r="AH1" s="500">
        <f t="shared" si="0"/>
        <v>34</v>
      </c>
      <c r="AI1" s="500">
        <f t="shared" si="0"/>
        <v>35</v>
      </c>
      <c r="AJ1" s="500">
        <f t="shared" si="0"/>
        <v>36</v>
      </c>
      <c r="AK1" s="500">
        <f t="shared" si="0"/>
        <v>37</v>
      </c>
    </row>
    <row r="2" spans="1:37" ht="13">
      <c r="A2"/>
      <c r="B2" s="535" t="s">
        <v>23</v>
      </c>
      <c r="C2"/>
      <c r="D2"/>
      <c r="E2"/>
      <c r="F2"/>
      <c r="G2"/>
      <c r="H2"/>
      <c r="I2"/>
      <c r="J2"/>
      <c r="K2"/>
      <c r="L2"/>
      <c r="M2"/>
      <c r="N2" s="535" t="s">
        <v>24</v>
      </c>
      <c r="O2"/>
      <c r="P2"/>
      <c r="Q2"/>
      <c r="R2"/>
      <c r="S2"/>
      <c r="T2"/>
      <c r="U2"/>
      <c r="V2"/>
      <c r="W2"/>
      <c r="X2"/>
      <c r="Y2"/>
      <c r="Z2" s="535" t="s">
        <v>89</v>
      </c>
      <c r="AA2" s="535"/>
      <c r="AB2"/>
      <c r="AC2"/>
      <c r="AD2"/>
      <c r="AE2"/>
      <c r="AF2"/>
      <c r="AG2"/>
      <c r="AH2"/>
      <c r="AI2"/>
      <c r="AJ2"/>
      <c r="AK2"/>
    </row>
    <row r="3" spans="1:37" s="510" customFormat="1" ht="126">
      <c r="A3" s="588" t="s">
        <v>237</v>
      </c>
      <c r="B3" s="589" t="s">
        <v>22</v>
      </c>
      <c r="C3" s="589" t="s">
        <v>230</v>
      </c>
      <c r="D3" s="589" t="s">
        <v>231</v>
      </c>
      <c r="E3" s="589" t="s">
        <v>515</v>
      </c>
      <c r="F3" s="590" t="s">
        <v>232</v>
      </c>
      <c r="G3" s="589" t="s">
        <v>516</v>
      </c>
      <c r="H3" s="589" t="s">
        <v>233</v>
      </c>
      <c r="I3" s="589" t="s">
        <v>234</v>
      </c>
      <c r="J3" s="589" t="s">
        <v>517</v>
      </c>
      <c r="K3" s="590" t="s">
        <v>235</v>
      </c>
      <c r="L3" s="589" t="s">
        <v>518</v>
      </c>
      <c r="M3" s="591" t="s">
        <v>289</v>
      </c>
      <c r="N3" s="589" t="s">
        <v>22</v>
      </c>
      <c r="O3" s="589" t="s">
        <v>230</v>
      </c>
      <c r="P3" s="589" t="s">
        <v>231</v>
      </c>
      <c r="Q3" s="589" t="s">
        <v>515</v>
      </c>
      <c r="R3" s="590" t="s">
        <v>232</v>
      </c>
      <c r="S3" s="589" t="s">
        <v>516</v>
      </c>
      <c r="T3" s="589" t="s">
        <v>233</v>
      </c>
      <c r="U3" s="589" t="s">
        <v>234</v>
      </c>
      <c r="V3" s="589" t="s">
        <v>517</v>
      </c>
      <c r="W3" s="590" t="s">
        <v>235</v>
      </c>
      <c r="X3" s="589" t="s">
        <v>518</v>
      </c>
      <c r="Y3" s="591" t="s">
        <v>289</v>
      </c>
      <c r="Z3" s="589" t="s">
        <v>22</v>
      </c>
      <c r="AA3" s="589" t="s">
        <v>230</v>
      </c>
      <c r="AB3" s="589" t="s">
        <v>231</v>
      </c>
      <c r="AC3" s="589" t="s">
        <v>515</v>
      </c>
      <c r="AD3" s="590" t="s">
        <v>232</v>
      </c>
      <c r="AE3" s="589" t="s">
        <v>516</v>
      </c>
      <c r="AF3" s="589" t="s">
        <v>233</v>
      </c>
      <c r="AG3" s="589" t="s">
        <v>234</v>
      </c>
      <c r="AH3" s="589" t="s">
        <v>517</v>
      </c>
      <c r="AI3" s="590" t="s">
        <v>235</v>
      </c>
      <c r="AJ3" s="589" t="s">
        <v>518</v>
      </c>
      <c r="AK3" s="591" t="s">
        <v>289</v>
      </c>
    </row>
    <row r="4" spans="1:37" s="510" customFormat="1" ht="14">
      <c r="A4" s="592" t="s">
        <v>13</v>
      </c>
      <c r="B4" s="593">
        <v>331343</v>
      </c>
      <c r="C4" s="594">
        <v>54.3</v>
      </c>
      <c r="D4" s="594">
        <v>41.3</v>
      </c>
      <c r="E4" s="594">
        <v>42.2</v>
      </c>
      <c r="F4" s="594">
        <v>42.6</v>
      </c>
      <c r="G4" s="594">
        <v>44</v>
      </c>
      <c r="H4" s="594">
        <v>87.8</v>
      </c>
      <c r="I4" s="594">
        <v>84.6</v>
      </c>
      <c r="J4" s="594">
        <v>84.8</v>
      </c>
      <c r="K4" s="594">
        <v>87.7</v>
      </c>
      <c r="L4" s="594">
        <v>88.1</v>
      </c>
      <c r="M4" s="594">
        <v>96.7</v>
      </c>
      <c r="N4" s="593">
        <v>317490</v>
      </c>
      <c r="O4" s="595">
        <v>63.9</v>
      </c>
      <c r="P4" s="595">
        <v>50.1</v>
      </c>
      <c r="Q4" s="595">
        <v>50.7</v>
      </c>
      <c r="R4" s="595">
        <v>51.2</v>
      </c>
      <c r="S4" s="595">
        <v>52.1</v>
      </c>
      <c r="T4" s="595">
        <v>92.5</v>
      </c>
      <c r="U4" s="595">
        <v>90.3</v>
      </c>
      <c r="V4" s="595">
        <v>90.4</v>
      </c>
      <c r="W4" s="595">
        <v>92.2</v>
      </c>
      <c r="X4" s="595">
        <v>92.4</v>
      </c>
      <c r="Y4" s="595">
        <v>98.1</v>
      </c>
      <c r="Z4" s="593">
        <v>648833</v>
      </c>
      <c r="AA4" s="595">
        <v>59</v>
      </c>
      <c r="AB4" s="595">
        <v>45.6</v>
      </c>
      <c r="AC4" s="595">
        <v>46.4</v>
      </c>
      <c r="AD4" s="595">
        <v>46.8</v>
      </c>
      <c r="AE4" s="595">
        <v>47.9</v>
      </c>
      <c r="AF4" s="595">
        <v>90.1</v>
      </c>
      <c r="AG4" s="595">
        <v>87.4</v>
      </c>
      <c r="AH4" s="595">
        <v>87.5</v>
      </c>
      <c r="AI4" s="595">
        <v>89.9</v>
      </c>
      <c r="AJ4" s="595">
        <v>90.2</v>
      </c>
      <c r="AK4" s="595">
        <v>97.3</v>
      </c>
    </row>
    <row r="5" spans="1:37" s="510" customFormat="1" ht="13">
      <c r="A5" s="596" t="s">
        <v>14</v>
      </c>
      <c r="B5" s="593">
        <v>334369</v>
      </c>
      <c r="C5" s="594">
        <v>57</v>
      </c>
      <c r="D5" s="594">
        <v>41.9</v>
      </c>
      <c r="E5" s="594">
        <v>43.7</v>
      </c>
      <c r="F5" s="594">
        <v>43</v>
      </c>
      <c r="G5" s="594">
        <v>45.9</v>
      </c>
      <c r="H5" s="594">
        <v>88.8</v>
      </c>
      <c r="I5" s="594">
        <v>84.5</v>
      </c>
      <c r="J5" s="594">
        <v>84.7</v>
      </c>
      <c r="K5" s="594">
        <v>86.9</v>
      </c>
      <c r="L5" s="594">
        <v>87.9</v>
      </c>
      <c r="M5" s="594">
        <v>97.4</v>
      </c>
      <c r="N5" s="593">
        <v>320777</v>
      </c>
      <c r="O5" s="595">
        <v>66</v>
      </c>
      <c r="P5" s="595">
        <v>51</v>
      </c>
      <c r="Q5" s="595">
        <v>52.3</v>
      </c>
      <c r="R5" s="595">
        <v>52</v>
      </c>
      <c r="S5" s="595">
        <v>53.9</v>
      </c>
      <c r="T5" s="595">
        <v>93.1</v>
      </c>
      <c r="U5" s="595">
        <v>89.9</v>
      </c>
      <c r="V5" s="595">
        <v>90.1</v>
      </c>
      <c r="W5" s="595">
        <v>91.2</v>
      </c>
      <c r="X5" s="595">
        <v>92.2</v>
      </c>
      <c r="Y5" s="595">
        <v>98.7</v>
      </c>
      <c r="Z5" s="593">
        <v>655146</v>
      </c>
      <c r="AA5" s="595">
        <v>61.4</v>
      </c>
      <c r="AB5" s="595">
        <v>46.3</v>
      </c>
      <c r="AC5" s="595">
        <v>47.9</v>
      </c>
      <c r="AD5" s="595">
        <v>47.4</v>
      </c>
      <c r="AE5" s="595">
        <v>49.8</v>
      </c>
      <c r="AF5" s="595">
        <v>90.9</v>
      </c>
      <c r="AG5" s="595">
        <v>87.1</v>
      </c>
      <c r="AH5" s="595">
        <v>87.3</v>
      </c>
      <c r="AI5" s="595">
        <v>89</v>
      </c>
      <c r="AJ5" s="595">
        <v>90</v>
      </c>
      <c r="AK5" s="595">
        <v>98</v>
      </c>
    </row>
    <row r="6" spans="1:37" s="510" customFormat="1" ht="13">
      <c r="A6" s="596" t="s">
        <v>15</v>
      </c>
      <c r="B6" s="593">
        <v>334245</v>
      </c>
      <c r="C6" s="597">
        <v>60.9</v>
      </c>
      <c r="D6" s="597">
        <v>43.2</v>
      </c>
      <c r="E6" s="597">
        <v>46.2</v>
      </c>
      <c r="F6" s="598">
        <v>44</v>
      </c>
      <c r="G6" s="597">
        <v>48.3</v>
      </c>
      <c r="H6" s="597">
        <v>89.6</v>
      </c>
      <c r="I6" s="597">
        <v>84.8</v>
      </c>
      <c r="J6" s="597">
        <v>85.1</v>
      </c>
      <c r="K6" s="598">
        <v>87.3</v>
      </c>
      <c r="L6" s="597">
        <v>88.2</v>
      </c>
      <c r="M6" s="597">
        <v>98.1</v>
      </c>
      <c r="N6" s="593">
        <v>318838</v>
      </c>
      <c r="O6" s="599">
        <v>69.900000000000006</v>
      </c>
      <c r="P6" s="599">
        <v>52.3</v>
      </c>
      <c r="Q6" s="599">
        <v>54.4</v>
      </c>
      <c r="R6" s="600">
        <v>53</v>
      </c>
      <c r="S6" s="599">
        <v>55.9</v>
      </c>
      <c r="T6" s="599">
        <v>93.6</v>
      </c>
      <c r="U6" s="599">
        <v>90.1</v>
      </c>
      <c r="V6" s="599">
        <v>90.3</v>
      </c>
      <c r="W6" s="600">
        <v>91.8</v>
      </c>
      <c r="X6" s="599">
        <v>92.3</v>
      </c>
      <c r="Y6" s="599">
        <v>99.1</v>
      </c>
      <c r="Z6" s="593">
        <v>653083</v>
      </c>
      <c r="AA6" s="599">
        <v>65.3</v>
      </c>
      <c r="AB6" s="599">
        <v>47.6</v>
      </c>
      <c r="AC6" s="599">
        <v>50.2</v>
      </c>
      <c r="AD6" s="600">
        <v>48.4</v>
      </c>
      <c r="AE6" s="599">
        <v>52</v>
      </c>
      <c r="AF6" s="599">
        <v>91.6</v>
      </c>
      <c r="AG6" s="599">
        <v>87.4</v>
      </c>
      <c r="AH6" s="599">
        <v>87.6</v>
      </c>
      <c r="AI6" s="600">
        <v>89.5</v>
      </c>
      <c r="AJ6" s="599">
        <v>90.2</v>
      </c>
      <c r="AK6" s="599">
        <v>98.6</v>
      </c>
    </row>
    <row r="7" spans="1:37" s="510" customFormat="1" ht="13">
      <c r="A7" s="596" t="s">
        <v>16</v>
      </c>
      <c r="B7" s="593">
        <v>324890</v>
      </c>
      <c r="C7" s="598">
        <v>65.8</v>
      </c>
      <c r="D7" s="598">
        <v>45.7</v>
      </c>
      <c r="E7" s="598">
        <v>48.9</v>
      </c>
      <c r="F7" s="598">
        <v>46.3</v>
      </c>
      <c r="G7" s="598">
        <v>50.8</v>
      </c>
      <c r="H7" s="598">
        <v>90.4</v>
      </c>
      <c r="I7" s="598">
        <v>85.8</v>
      </c>
      <c r="J7" s="598">
        <v>86.1</v>
      </c>
      <c r="K7" s="598">
        <v>88</v>
      </c>
      <c r="L7" s="598">
        <v>88.9</v>
      </c>
      <c r="M7" s="598">
        <v>98.3</v>
      </c>
      <c r="N7" s="593">
        <v>309606</v>
      </c>
      <c r="O7" s="600">
        <v>74.5</v>
      </c>
      <c r="P7" s="600">
        <v>54.1</v>
      </c>
      <c r="Q7" s="600">
        <v>56.6</v>
      </c>
      <c r="R7" s="600">
        <v>54.7</v>
      </c>
      <c r="S7" s="600">
        <v>57.8</v>
      </c>
      <c r="T7" s="600">
        <v>94.4</v>
      </c>
      <c r="U7" s="600">
        <v>90.8</v>
      </c>
      <c r="V7" s="600">
        <v>91</v>
      </c>
      <c r="W7" s="600">
        <v>92.2</v>
      </c>
      <c r="X7" s="600">
        <v>92.8</v>
      </c>
      <c r="Y7" s="600">
        <v>99.5</v>
      </c>
      <c r="Z7" s="593">
        <v>634496</v>
      </c>
      <c r="AA7" s="600">
        <v>70</v>
      </c>
      <c r="AB7" s="600">
        <v>49.8</v>
      </c>
      <c r="AC7" s="600">
        <v>52.7</v>
      </c>
      <c r="AD7" s="600">
        <v>50.4</v>
      </c>
      <c r="AE7" s="600">
        <v>54.2</v>
      </c>
      <c r="AF7" s="600">
        <v>92.3</v>
      </c>
      <c r="AG7" s="600">
        <v>88.3</v>
      </c>
      <c r="AH7" s="600">
        <v>88.5</v>
      </c>
      <c r="AI7" s="600">
        <v>90.1</v>
      </c>
      <c r="AJ7" s="600">
        <v>90.8</v>
      </c>
      <c r="AK7" s="600">
        <v>98.9</v>
      </c>
    </row>
    <row r="8" spans="1:37" s="510" customFormat="1" ht="13">
      <c r="A8" s="596" t="s">
        <v>19</v>
      </c>
      <c r="B8" s="601">
        <v>328005</v>
      </c>
      <c r="C8" s="602">
        <v>71.3</v>
      </c>
      <c r="D8" s="602">
        <v>49.2</v>
      </c>
      <c r="E8" s="602">
        <v>52.3</v>
      </c>
      <c r="F8" s="602">
        <v>49.8</v>
      </c>
      <c r="G8" s="602">
        <v>53.9</v>
      </c>
      <c r="H8" s="602">
        <v>90.9</v>
      </c>
      <c r="I8" s="602">
        <v>86.4</v>
      </c>
      <c r="J8" s="602">
        <v>86.8</v>
      </c>
      <c r="K8" s="602">
        <v>88.3</v>
      </c>
      <c r="L8" s="602">
        <v>89.3</v>
      </c>
      <c r="M8" s="602">
        <v>98.5</v>
      </c>
      <c r="N8" s="601">
        <v>311258</v>
      </c>
      <c r="O8" s="603">
        <v>79.599999999999994</v>
      </c>
      <c r="P8" s="603">
        <v>57.9</v>
      </c>
      <c r="Q8" s="603">
        <v>60.1</v>
      </c>
      <c r="R8" s="603">
        <v>58.4</v>
      </c>
      <c r="S8" s="603">
        <v>61.1</v>
      </c>
      <c r="T8" s="603">
        <v>94.7</v>
      </c>
      <c r="U8" s="603">
        <v>91.1</v>
      </c>
      <c r="V8" s="603">
        <v>91.3</v>
      </c>
      <c r="W8" s="603">
        <v>92.4</v>
      </c>
      <c r="X8" s="603">
        <v>93.1</v>
      </c>
      <c r="Y8" s="603">
        <v>99.6</v>
      </c>
      <c r="Z8" s="604">
        <v>639263</v>
      </c>
      <c r="AA8" s="605">
        <v>75.3</v>
      </c>
      <c r="AB8" s="605">
        <v>53.4</v>
      </c>
      <c r="AC8" s="605">
        <v>56.1</v>
      </c>
      <c r="AD8" s="603">
        <v>54</v>
      </c>
      <c r="AE8" s="605">
        <v>57.4</v>
      </c>
      <c r="AF8" s="605">
        <v>92.8</v>
      </c>
      <c r="AG8" s="605">
        <v>88.7</v>
      </c>
      <c r="AH8" s="605">
        <v>89</v>
      </c>
      <c r="AI8" s="603">
        <v>90.3</v>
      </c>
      <c r="AJ8" s="605">
        <v>91.2</v>
      </c>
      <c r="AK8" s="605">
        <v>99</v>
      </c>
    </row>
    <row r="9" spans="1:37" s="510" customFormat="1" ht="15">
      <c r="A9" s="596" t="s">
        <v>519</v>
      </c>
      <c r="B9" s="601">
        <v>328005</v>
      </c>
      <c r="C9" s="602">
        <v>71.400000000000006</v>
      </c>
      <c r="D9" s="602">
        <v>49.3</v>
      </c>
      <c r="E9" s="602">
        <v>52.4</v>
      </c>
      <c r="F9" s="606">
        <v>49.9</v>
      </c>
      <c r="G9" s="602">
        <v>54</v>
      </c>
      <c r="H9" s="602">
        <v>91.1</v>
      </c>
      <c r="I9" s="602">
        <v>86.5</v>
      </c>
      <c r="J9" s="602">
        <v>86.8</v>
      </c>
      <c r="K9" s="606">
        <v>88.4</v>
      </c>
      <c r="L9" s="602">
        <v>89.4</v>
      </c>
      <c r="M9" s="602">
        <v>98.6</v>
      </c>
      <c r="N9" s="601">
        <v>311258</v>
      </c>
      <c r="O9" s="603">
        <v>79.7</v>
      </c>
      <c r="P9" s="603">
        <v>57.9</v>
      </c>
      <c r="Q9" s="603">
        <v>60.1</v>
      </c>
      <c r="R9" s="603">
        <v>58.4</v>
      </c>
      <c r="S9" s="603">
        <v>61.2</v>
      </c>
      <c r="T9" s="603">
        <v>94.8</v>
      </c>
      <c r="U9" s="603">
        <v>91.2</v>
      </c>
      <c r="V9" s="603">
        <v>91.4</v>
      </c>
      <c r="W9" s="603">
        <v>92.5</v>
      </c>
      <c r="X9" s="603">
        <v>93.1</v>
      </c>
      <c r="Y9" s="603">
        <v>99.6</v>
      </c>
      <c r="Z9" s="601">
        <v>639263</v>
      </c>
      <c r="AA9" s="603">
        <v>75.400000000000006</v>
      </c>
      <c r="AB9" s="603">
        <v>53.5</v>
      </c>
      <c r="AC9" s="603">
        <v>56.2</v>
      </c>
      <c r="AD9" s="603">
        <v>54</v>
      </c>
      <c r="AE9" s="603">
        <v>57.5</v>
      </c>
      <c r="AF9" s="603">
        <v>92.9</v>
      </c>
      <c r="AG9" s="603">
        <v>88.8</v>
      </c>
      <c r="AH9" s="603">
        <v>89.1</v>
      </c>
      <c r="AI9" s="603">
        <v>90.4</v>
      </c>
      <c r="AJ9" s="603">
        <v>91.2</v>
      </c>
      <c r="AK9" s="603">
        <v>99.1</v>
      </c>
    </row>
    <row r="10" spans="1:37" s="510" customFormat="1" ht="13">
      <c r="A10" s="596" t="s">
        <v>18</v>
      </c>
      <c r="B10" s="601">
        <v>321415</v>
      </c>
      <c r="C10" s="602">
        <v>75.900000000000006</v>
      </c>
      <c r="D10" s="602">
        <v>55.3</v>
      </c>
      <c r="E10" s="602">
        <v>57.8</v>
      </c>
      <c r="F10" s="602">
        <v>56</v>
      </c>
      <c r="G10" s="602">
        <v>59.1</v>
      </c>
      <c r="H10" s="602">
        <v>92.1</v>
      </c>
      <c r="I10" s="602">
        <v>90.6</v>
      </c>
      <c r="J10" s="602">
        <v>90.8</v>
      </c>
      <c r="K10" s="602">
        <v>92.3</v>
      </c>
      <c r="L10" s="602">
        <v>93.2</v>
      </c>
      <c r="M10" s="602">
        <v>98.9</v>
      </c>
      <c r="N10" s="601">
        <v>305678</v>
      </c>
      <c r="O10" s="603">
        <v>83.5</v>
      </c>
      <c r="P10" s="603">
        <v>62.9</v>
      </c>
      <c r="Q10" s="603">
        <v>64.8</v>
      </c>
      <c r="R10" s="603">
        <v>63.4</v>
      </c>
      <c r="S10" s="603">
        <v>65.599999999999994</v>
      </c>
      <c r="T10" s="603">
        <v>95.1</v>
      </c>
      <c r="U10" s="603">
        <v>94</v>
      </c>
      <c r="V10" s="603">
        <v>94.1</v>
      </c>
      <c r="W10" s="603">
        <v>95.2</v>
      </c>
      <c r="X10" s="603">
        <v>95.7</v>
      </c>
      <c r="Y10" s="603">
        <v>99.6</v>
      </c>
      <c r="Z10" s="601">
        <v>627093</v>
      </c>
      <c r="AA10" s="603">
        <v>79.599999999999994</v>
      </c>
      <c r="AB10" s="603">
        <v>59</v>
      </c>
      <c r="AC10" s="603">
        <v>61.2</v>
      </c>
      <c r="AD10" s="603">
        <v>59.6</v>
      </c>
      <c r="AE10" s="603">
        <v>62.3</v>
      </c>
      <c r="AF10" s="603">
        <v>93.6</v>
      </c>
      <c r="AG10" s="603">
        <v>92.2</v>
      </c>
      <c r="AH10" s="603">
        <v>92.4</v>
      </c>
      <c r="AI10" s="603">
        <v>93.7</v>
      </c>
      <c r="AJ10" s="603">
        <v>94.4</v>
      </c>
      <c r="AK10" s="603">
        <v>99.3</v>
      </c>
    </row>
    <row r="11" spans="1:37" s="510" customFormat="1" ht="13">
      <c r="A11" s="596" t="s">
        <v>236</v>
      </c>
      <c r="B11" s="601">
        <v>318599</v>
      </c>
      <c r="C11" s="602">
        <v>78.400000000000006</v>
      </c>
      <c r="D11" s="602">
        <v>54.7</v>
      </c>
      <c r="E11" s="602">
        <v>57</v>
      </c>
      <c r="F11" s="606">
        <v>55.4</v>
      </c>
      <c r="G11" s="606">
        <v>58.2</v>
      </c>
      <c r="H11" s="606">
        <v>92.7</v>
      </c>
      <c r="I11" s="606">
        <v>90.9</v>
      </c>
      <c r="J11" s="606">
        <v>91.3</v>
      </c>
      <c r="K11" s="606">
        <v>92.3</v>
      </c>
      <c r="L11" s="606">
        <v>93.2</v>
      </c>
      <c r="M11" s="606">
        <v>99.3</v>
      </c>
      <c r="N11" s="601">
        <v>302018</v>
      </c>
      <c r="O11" s="603">
        <v>85.6</v>
      </c>
      <c r="P11" s="603">
        <v>64.400000000000006</v>
      </c>
      <c r="Q11" s="603">
        <v>65.900000000000006</v>
      </c>
      <c r="R11" s="607">
        <v>64.8</v>
      </c>
      <c r="S11" s="607">
        <v>66.599999999999994</v>
      </c>
      <c r="T11" s="607">
        <v>95.6</v>
      </c>
      <c r="U11" s="607">
        <v>94.2</v>
      </c>
      <c r="V11" s="607">
        <v>94.4</v>
      </c>
      <c r="W11" s="607">
        <v>95.1</v>
      </c>
      <c r="X11" s="607">
        <v>95.6</v>
      </c>
      <c r="Y11" s="607">
        <v>99.9</v>
      </c>
      <c r="Z11" s="601">
        <v>620617</v>
      </c>
      <c r="AA11" s="603">
        <v>81.900000000000006</v>
      </c>
      <c r="AB11" s="603">
        <v>59.4</v>
      </c>
      <c r="AC11" s="603">
        <v>61.4</v>
      </c>
      <c r="AD11" s="607">
        <v>60</v>
      </c>
      <c r="AE11" s="607">
        <v>62.3</v>
      </c>
      <c r="AF11" s="607">
        <v>94.1</v>
      </c>
      <c r="AG11" s="607">
        <v>92.5</v>
      </c>
      <c r="AH11" s="607">
        <v>92.8</v>
      </c>
      <c r="AI11" s="607">
        <v>93.6</v>
      </c>
      <c r="AJ11" s="607">
        <v>94.4</v>
      </c>
      <c r="AK11" s="607">
        <v>99.6</v>
      </c>
    </row>
    <row r="12" spans="1:37" s="510" customFormat="1" ht="13">
      <c r="A12" s="596" t="s">
        <v>131</v>
      </c>
      <c r="B12" s="608">
        <v>323885</v>
      </c>
      <c r="C12" s="609">
        <v>78.099999999999994</v>
      </c>
      <c r="D12" s="609">
        <v>53.9</v>
      </c>
      <c r="E12" s="609">
        <v>55</v>
      </c>
      <c r="F12" s="609">
        <v>54.8</v>
      </c>
      <c r="G12" s="609">
        <v>56.2</v>
      </c>
      <c r="H12" s="609">
        <v>92.9</v>
      </c>
      <c r="I12" s="609">
        <v>88.6</v>
      </c>
      <c r="J12" s="609">
        <v>88.8</v>
      </c>
      <c r="K12" s="609">
        <v>89.8</v>
      </c>
      <c r="L12" s="609">
        <v>90.4</v>
      </c>
      <c r="M12" s="609">
        <v>99.3</v>
      </c>
      <c r="N12" s="608">
        <v>308512</v>
      </c>
      <c r="O12" s="609">
        <v>85.7</v>
      </c>
      <c r="P12" s="609">
        <v>64.8</v>
      </c>
      <c r="Q12" s="609">
        <v>65.5</v>
      </c>
      <c r="R12" s="609">
        <v>65.400000000000006</v>
      </c>
      <c r="S12" s="609">
        <v>66.2</v>
      </c>
      <c r="T12" s="609">
        <v>95.9</v>
      </c>
      <c r="U12" s="609">
        <v>92.6</v>
      </c>
      <c r="V12" s="609">
        <v>92.8</v>
      </c>
      <c r="W12" s="609">
        <v>93.4</v>
      </c>
      <c r="X12" s="609">
        <v>93.8</v>
      </c>
      <c r="Y12" s="609">
        <v>100</v>
      </c>
      <c r="Z12" s="608">
        <v>632397</v>
      </c>
      <c r="AA12" s="609">
        <v>81.8</v>
      </c>
      <c r="AB12" s="609">
        <v>59.2</v>
      </c>
      <c r="AC12" s="609">
        <v>60.1</v>
      </c>
      <c r="AD12" s="609">
        <v>60</v>
      </c>
      <c r="AE12" s="609">
        <v>61.1</v>
      </c>
      <c r="AF12" s="609">
        <v>94.3</v>
      </c>
      <c r="AG12" s="609">
        <v>90.5</v>
      </c>
      <c r="AH12" s="609">
        <v>90.7</v>
      </c>
      <c r="AI12" s="609">
        <v>91.5</v>
      </c>
      <c r="AJ12" s="609">
        <v>92.1</v>
      </c>
      <c r="AK12" s="609">
        <v>99.7</v>
      </c>
    </row>
    <row r="13" spans="1:37" s="510" customFormat="1" ht="15">
      <c r="A13" s="596" t="s">
        <v>520</v>
      </c>
      <c r="B13" s="608">
        <v>317223</v>
      </c>
      <c r="C13" s="609">
        <v>71</v>
      </c>
      <c r="D13" s="609">
        <v>51.8</v>
      </c>
      <c r="E13" s="609">
        <v>51.9</v>
      </c>
      <c r="F13" s="609">
        <v>53.2</v>
      </c>
      <c r="G13" s="609">
        <v>53.5</v>
      </c>
      <c r="H13" s="609">
        <v>90.9</v>
      </c>
      <c r="I13" s="609">
        <v>85.1</v>
      </c>
      <c r="J13" s="609">
        <v>85.3</v>
      </c>
      <c r="K13" s="609">
        <v>86</v>
      </c>
      <c r="L13" s="609">
        <v>86.5</v>
      </c>
      <c r="M13" s="609">
        <v>99.2</v>
      </c>
      <c r="N13" s="608">
        <v>301214</v>
      </c>
      <c r="O13" s="609">
        <v>80.8</v>
      </c>
      <c r="P13" s="609">
        <v>62.1</v>
      </c>
      <c r="Q13" s="609">
        <v>62.3</v>
      </c>
      <c r="R13" s="609">
        <v>63</v>
      </c>
      <c r="S13" s="609">
        <v>63.2</v>
      </c>
      <c r="T13" s="609">
        <v>94.6</v>
      </c>
      <c r="U13" s="609">
        <v>88.9</v>
      </c>
      <c r="V13" s="609">
        <v>89</v>
      </c>
      <c r="W13" s="609">
        <v>89.5</v>
      </c>
      <c r="X13" s="609">
        <v>89.8</v>
      </c>
      <c r="Y13" s="609">
        <v>99.9</v>
      </c>
      <c r="Z13" s="608">
        <v>618437</v>
      </c>
      <c r="AA13" s="609">
        <v>75.8</v>
      </c>
      <c r="AB13" s="609">
        <v>56.8</v>
      </c>
      <c r="AC13" s="609">
        <v>57</v>
      </c>
      <c r="AD13" s="609">
        <v>58</v>
      </c>
      <c r="AE13" s="609">
        <v>58.2</v>
      </c>
      <c r="AF13" s="609">
        <v>92.7</v>
      </c>
      <c r="AG13" s="609">
        <v>86.9</v>
      </c>
      <c r="AH13" s="609">
        <v>87.1</v>
      </c>
      <c r="AI13" s="609">
        <v>87.7</v>
      </c>
      <c r="AJ13" s="609">
        <v>88.1</v>
      </c>
      <c r="AK13" s="609">
        <v>99.6</v>
      </c>
    </row>
    <row r="14" spans="1:37" s="510" customFormat="1" ht="13">
      <c r="A14" s="596" t="s">
        <v>468</v>
      </c>
      <c r="B14" s="608">
        <v>317223</v>
      </c>
      <c r="C14" s="609">
        <v>57.7</v>
      </c>
      <c r="D14" s="609">
        <v>48.2</v>
      </c>
      <c r="E14" s="609">
        <v>48.2</v>
      </c>
      <c r="F14" s="609">
        <v>50.9</v>
      </c>
      <c r="G14" s="609">
        <v>50.9</v>
      </c>
      <c r="H14" s="609">
        <v>87.3</v>
      </c>
      <c r="I14" s="609">
        <v>82.9</v>
      </c>
      <c r="J14" s="609">
        <v>82.9</v>
      </c>
      <c r="K14" s="609">
        <v>85.4</v>
      </c>
      <c r="L14" s="609">
        <v>85.4</v>
      </c>
      <c r="M14" s="609">
        <v>96.9</v>
      </c>
      <c r="N14" s="608">
        <v>301214</v>
      </c>
      <c r="O14" s="609">
        <v>70.3</v>
      </c>
      <c r="P14" s="609">
        <v>58.9</v>
      </c>
      <c r="Q14" s="609">
        <v>58.9</v>
      </c>
      <c r="R14" s="609">
        <v>60.5</v>
      </c>
      <c r="S14" s="609">
        <v>60.5</v>
      </c>
      <c r="T14" s="609">
        <v>92.3</v>
      </c>
      <c r="U14" s="609">
        <v>87.5</v>
      </c>
      <c r="V14" s="609">
        <v>87.5</v>
      </c>
      <c r="W14" s="609">
        <v>88.9</v>
      </c>
      <c r="X14" s="609">
        <v>88.9</v>
      </c>
      <c r="Y14" s="609">
        <v>98.6</v>
      </c>
      <c r="Z14" s="608">
        <v>618437</v>
      </c>
      <c r="AA14" s="609">
        <v>63.8</v>
      </c>
      <c r="AB14" s="609">
        <v>53.4</v>
      </c>
      <c r="AC14" s="609">
        <v>53.4</v>
      </c>
      <c r="AD14" s="609">
        <v>55.5</v>
      </c>
      <c r="AE14" s="609">
        <v>55.5</v>
      </c>
      <c r="AF14" s="609">
        <v>89.7</v>
      </c>
      <c r="AG14" s="609">
        <v>85.2</v>
      </c>
      <c r="AH14" s="609">
        <v>85.2</v>
      </c>
      <c r="AI14" s="609">
        <v>87.1</v>
      </c>
      <c r="AJ14" s="609">
        <v>87.1</v>
      </c>
      <c r="AK14" s="609">
        <v>97.7</v>
      </c>
    </row>
    <row r="15" spans="1:37" s="510" customFormat="1" ht="13">
      <c r="A15" s="610" t="s">
        <v>469</v>
      </c>
      <c r="B15" s="608">
        <v>313316</v>
      </c>
      <c r="C15" s="609">
        <v>59.2</v>
      </c>
      <c r="D15" s="609">
        <v>49</v>
      </c>
      <c r="E15" s="609">
        <v>49</v>
      </c>
      <c r="F15" s="609">
        <v>51.6</v>
      </c>
      <c r="G15" s="609">
        <v>51.6</v>
      </c>
      <c r="H15" s="609">
        <v>89</v>
      </c>
      <c r="I15" s="609">
        <v>83.7</v>
      </c>
      <c r="J15" s="609">
        <v>83.7</v>
      </c>
      <c r="K15" s="609">
        <v>85.3</v>
      </c>
      <c r="L15" s="609">
        <v>85.3</v>
      </c>
      <c r="M15" s="609">
        <v>97.1</v>
      </c>
      <c r="N15" s="608">
        <v>297765</v>
      </c>
      <c r="O15" s="609">
        <v>70.900000000000006</v>
      </c>
      <c r="P15" s="609">
        <v>58.9</v>
      </c>
      <c r="Q15" s="609">
        <v>58.9</v>
      </c>
      <c r="R15" s="609">
        <v>60.4</v>
      </c>
      <c r="S15" s="609">
        <v>60.4</v>
      </c>
      <c r="T15" s="609">
        <v>93.2</v>
      </c>
      <c r="U15" s="609">
        <v>87.8</v>
      </c>
      <c r="V15" s="609">
        <v>87.8</v>
      </c>
      <c r="W15" s="609">
        <v>88.7</v>
      </c>
      <c r="X15" s="609">
        <v>88.7</v>
      </c>
      <c r="Y15" s="609">
        <v>98.7</v>
      </c>
      <c r="Z15" s="608">
        <v>611081</v>
      </c>
      <c r="AA15" s="609">
        <v>64.900000000000006</v>
      </c>
      <c r="AB15" s="609">
        <v>53.8</v>
      </c>
      <c r="AC15" s="609">
        <v>53.8</v>
      </c>
      <c r="AD15" s="609">
        <v>55.8</v>
      </c>
      <c r="AE15" s="609">
        <v>55.8</v>
      </c>
      <c r="AF15" s="609">
        <v>91</v>
      </c>
      <c r="AG15" s="609">
        <v>85.7</v>
      </c>
      <c r="AH15" s="609">
        <v>85.7</v>
      </c>
      <c r="AI15" s="609">
        <v>86.9</v>
      </c>
      <c r="AJ15" s="609">
        <v>86.9</v>
      </c>
      <c r="AK15" s="609">
        <v>97.9</v>
      </c>
    </row>
    <row r="16" spans="1:37" s="510" customFormat="1" ht="13">
      <c r="A16" s="135"/>
      <c r="B16" s="135"/>
      <c r="C16" s="135"/>
      <c r="D16" s="135"/>
      <c r="E16" s="135"/>
      <c r="F16" s="135"/>
      <c r="G16" s="135"/>
      <c r="H16" s="135"/>
      <c r="I16" s="135"/>
      <c r="J16" s="135"/>
      <c r="K16" s="135"/>
      <c r="L16" s="135"/>
      <c r="M16" s="135"/>
      <c r="Z16" s="135"/>
      <c r="AA16" s="135"/>
      <c r="AB16" s="135"/>
      <c r="AC16" s="135"/>
      <c r="AD16" s="135"/>
      <c r="AE16" s="135"/>
      <c r="AF16" s="135"/>
      <c r="AG16" s="135"/>
      <c r="AH16" s="135"/>
      <c r="AI16" s="135"/>
      <c r="AJ16" s="135"/>
      <c r="AK16" s="135"/>
    </row>
    <row r="17" spans="1:44" s="510" customFormat="1" ht="13">
      <c r="A17" s="611" t="s">
        <v>23</v>
      </c>
      <c r="B17" s="612"/>
      <c r="C17" s="535" t="s">
        <v>443</v>
      </c>
      <c r="D17" s="535" t="s">
        <v>444</v>
      </c>
      <c r="E17" s="535" t="s">
        <v>462</v>
      </c>
      <c r="F17" s="535" t="s">
        <v>463</v>
      </c>
      <c r="G17" s="535" t="s">
        <v>464</v>
      </c>
      <c r="H17" s="535" t="s">
        <v>445</v>
      </c>
      <c r="I17" s="535" t="s">
        <v>446</v>
      </c>
      <c r="J17" s="535" t="s">
        <v>465</v>
      </c>
      <c r="K17" s="535" t="s">
        <v>466</v>
      </c>
      <c r="L17" s="535" t="s">
        <v>467</v>
      </c>
      <c r="M17" s="535" t="s">
        <v>447</v>
      </c>
    </row>
    <row r="18" spans="1:44" s="510" customFormat="1" ht="13">
      <c r="A18" s="615" t="s">
        <v>24</v>
      </c>
      <c r="B18" s="612" t="s">
        <v>88</v>
      </c>
      <c r="C18" s="612"/>
      <c r="D18" s="612"/>
      <c r="E18" s="612"/>
      <c r="F18" s="612"/>
      <c r="G18" s="612"/>
      <c r="H18" s="613"/>
      <c r="I18" s="613"/>
      <c r="J18" s="613"/>
      <c r="K18" s="614"/>
      <c r="L18" s="614"/>
      <c r="M18" s="614"/>
    </row>
    <row r="19" spans="1:44" s="510" customFormat="1" ht="13">
      <c r="A19" s="611" t="s">
        <v>89</v>
      </c>
      <c r="B19" s="612"/>
      <c r="C19" s="612"/>
      <c r="D19" s="612"/>
      <c r="E19" s="612"/>
      <c r="F19" s="612"/>
      <c r="G19" s="612"/>
      <c r="H19" s="613"/>
      <c r="I19" s="613"/>
      <c r="J19" s="613"/>
      <c r="K19" s="614"/>
      <c r="L19" s="614"/>
      <c r="M19" s="614"/>
    </row>
    <row r="20" spans="1:44" s="510" customFormat="1" ht="13">
      <c r="A20" s="611"/>
      <c r="B20" s="612"/>
      <c r="C20" s="612"/>
      <c r="D20" s="612"/>
      <c r="E20" s="612"/>
      <c r="F20" s="612"/>
      <c r="G20" s="612"/>
      <c r="H20" s="613"/>
      <c r="I20" s="613"/>
      <c r="J20" s="613"/>
      <c r="K20" s="614"/>
      <c r="L20" s="614"/>
      <c r="M20" s="614"/>
      <c r="AL20" s="510" t="s">
        <v>88</v>
      </c>
    </row>
    <row r="21" spans="1:44" s="510" customFormat="1" ht="13">
      <c r="H21" s="616"/>
      <c r="I21" s="616"/>
      <c r="J21" s="616"/>
      <c r="K21" s="617"/>
      <c r="L21" s="617"/>
      <c r="M21" s="617"/>
    </row>
    <row r="22" spans="1:44" s="510" customFormat="1" ht="13">
      <c r="A22" s="722" t="s">
        <v>255</v>
      </c>
      <c r="B22" s="135">
        <f>VLOOKUP('Table 2'!A6,A23:B30,2,0)</f>
        <v>1</v>
      </c>
      <c r="C22" s="135"/>
      <c r="D22" s="135"/>
      <c r="E22" s="135"/>
      <c r="F22" s="135"/>
      <c r="G22" s="135"/>
      <c r="H22" s="135"/>
      <c r="I22" s="387" t="s">
        <v>270</v>
      </c>
      <c r="J22" s="387"/>
      <c r="K22" s="387"/>
      <c r="L22" s="387"/>
      <c r="M22" s="387"/>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t="s">
        <v>88</v>
      </c>
      <c r="AL22" s="135"/>
      <c r="AM22" s="135"/>
      <c r="AN22" s="135"/>
      <c r="AO22" s="135"/>
      <c r="AP22" s="135"/>
      <c r="AQ22" s="135"/>
      <c r="AR22" s="135"/>
    </row>
    <row r="23" spans="1:44" s="510" customFormat="1" ht="14">
      <c r="A23" s="726" t="s">
        <v>22</v>
      </c>
      <c r="B23" s="618">
        <v>1</v>
      </c>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row>
    <row r="24" spans="1:44" s="510" customFormat="1" ht="14">
      <c r="A24" s="726" t="s">
        <v>230</v>
      </c>
      <c r="B24" s="618">
        <v>2</v>
      </c>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row>
    <row r="25" spans="1:44" s="510" customFormat="1" ht="28">
      <c r="A25" s="726" t="s">
        <v>629</v>
      </c>
      <c r="B25" s="618">
        <v>3</v>
      </c>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t="s">
        <v>88</v>
      </c>
      <c r="AK25" s="135"/>
      <c r="AL25" s="135"/>
      <c r="AM25" s="135"/>
      <c r="AN25" s="135"/>
      <c r="AO25" s="135"/>
      <c r="AP25" s="135"/>
      <c r="AQ25" s="135"/>
      <c r="AR25" s="135"/>
    </row>
    <row r="26" spans="1:44" s="510" customFormat="1" ht="14">
      <c r="A26" s="727" t="s">
        <v>630</v>
      </c>
      <c r="B26" s="618">
        <v>5</v>
      </c>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row>
    <row r="27" spans="1:44" s="510" customFormat="1" ht="14">
      <c r="A27" s="725" t="s">
        <v>233</v>
      </c>
      <c r="B27" s="618">
        <v>7</v>
      </c>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row>
    <row r="28" spans="1:44" s="510" customFormat="1" ht="28">
      <c r="A28" s="726" t="s">
        <v>631</v>
      </c>
      <c r="B28" s="618">
        <v>8</v>
      </c>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R28" s="135"/>
    </row>
    <row r="29" spans="1:44" s="510" customFormat="1" ht="14">
      <c r="A29" s="727" t="s">
        <v>632</v>
      </c>
      <c r="B29" s="618">
        <v>10</v>
      </c>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row>
    <row r="30" spans="1:44" s="510" customFormat="1" ht="14">
      <c r="A30" s="728" t="s">
        <v>289</v>
      </c>
      <c r="B30" s="618">
        <v>12</v>
      </c>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row>
    <row r="31" spans="1:44" ht="1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4" ht="1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1:44" ht="13">
      <c r="A33" s="231"/>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row r="34" spans="1:44" ht="13">
      <c r="A34" s="231"/>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row>
    <row r="35" spans="1:44" ht="13">
      <c r="A35" s="23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row>
    <row r="36" spans="1:44" ht="13">
      <c r="A36" s="231"/>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row>
    <row r="37" spans="1:44" ht="13">
      <c r="A37" s="232"/>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row>
    <row r="38" spans="1:44" ht="13">
      <c r="A38" s="231"/>
      <c r="B38"/>
      <c r="H38" s="170"/>
      <c r="I38" s="170"/>
      <c r="J38" s="170"/>
      <c r="K38" s="170"/>
      <c r="L38" s="170"/>
      <c r="M38" s="170"/>
      <c r="AL38"/>
      <c r="AM38"/>
      <c r="AN38"/>
      <c r="AO38"/>
      <c r="AP38"/>
      <c r="AQ38"/>
      <c r="AR38"/>
    </row>
    <row r="39" spans="1:44" ht="13">
      <c r="A39" s="231"/>
      <c r="B39"/>
      <c r="H39" s="170"/>
      <c r="I39" s="170"/>
      <c r="J39" s="170"/>
      <c r="K39" s="170"/>
      <c r="L39" s="170"/>
      <c r="M39" s="170"/>
      <c r="AL39"/>
      <c r="AM39"/>
      <c r="AN39"/>
      <c r="AO39"/>
      <c r="AP39"/>
      <c r="AQ39"/>
      <c r="AR39"/>
    </row>
    <row r="40" spans="1:44" ht="13">
      <c r="A40" s="231"/>
      <c r="B40"/>
      <c r="H40" s="170"/>
      <c r="I40" s="170"/>
      <c r="J40" s="170"/>
      <c r="K40" s="170"/>
      <c r="L40" s="170"/>
      <c r="M40" s="170"/>
      <c r="AL40"/>
      <c r="AM40"/>
      <c r="AN40"/>
      <c r="AO40"/>
      <c r="AP40"/>
      <c r="AQ40"/>
      <c r="AR40"/>
    </row>
    <row r="41" spans="1:44" ht="13">
      <c r="A41" s="231"/>
      <c r="B41"/>
      <c r="H41" s="170"/>
      <c r="I41" s="170"/>
      <c r="J41" s="170"/>
      <c r="K41" s="170"/>
      <c r="L41" s="170"/>
      <c r="M41" s="170"/>
      <c r="AL41"/>
      <c r="AM41"/>
      <c r="AN41"/>
      <c r="AO41"/>
      <c r="AP41"/>
      <c r="AQ41"/>
      <c r="AR41"/>
    </row>
    <row r="42" spans="1:44" ht="13">
      <c r="A42" s="232"/>
      <c r="B42"/>
      <c r="H42" s="170"/>
      <c r="I42" s="170"/>
      <c r="J42" s="170"/>
      <c r="K42" s="170"/>
      <c r="L42" s="170"/>
      <c r="M42" s="170"/>
      <c r="AL42"/>
      <c r="AM42"/>
      <c r="AN42"/>
      <c r="AO42"/>
      <c r="AP42"/>
      <c r="AQ42"/>
      <c r="AR42"/>
    </row>
    <row r="43" spans="1:44" ht="13">
      <c r="A43" s="231"/>
      <c r="B43"/>
      <c r="H43" s="170"/>
      <c r="I43" s="170"/>
      <c r="J43" s="170"/>
      <c r="K43" s="170"/>
      <c r="L43" s="170"/>
      <c r="M43" s="170"/>
      <c r="AL43"/>
      <c r="AM43"/>
      <c r="AN43"/>
      <c r="AO43"/>
      <c r="AP43"/>
      <c r="AQ43"/>
      <c r="AR43"/>
    </row>
    <row r="44" spans="1:44" ht="13">
      <c r="A44" s="233"/>
      <c r="B44"/>
      <c r="H44" s="170"/>
      <c r="I44" s="170"/>
      <c r="J44" s="170"/>
      <c r="K44" s="170"/>
      <c r="L44" s="170"/>
      <c r="M44" s="170"/>
      <c r="AL44"/>
      <c r="AM44"/>
      <c r="AN44"/>
      <c r="AO44"/>
      <c r="AP44"/>
      <c r="AQ44"/>
      <c r="AR44"/>
    </row>
    <row r="45" spans="1:44" ht="13">
      <c r="H45" s="170"/>
      <c r="I45" s="170"/>
      <c r="J45" s="170"/>
      <c r="K45" s="170"/>
      <c r="L45" s="170"/>
      <c r="M45" s="170"/>
      <c r="AL45"/>
      <c r="AM45"/>
      <c r="AN45"/>
      <c r="AO45"/>
      <c r="AP45"/>
      <c r="AQ45"/>
      <c r="AR45"/>
    </row>
    <row r="46" spans="1:44" ht="13">
      <c r="H46" s="170"/>
      <c r="I46" s="170"/>
      <c r="J46" s="170"/>
      <c r="K46" s="170"/>
      <c r="L46" s="170"/>
      <c r="M46" s="170"/>
      <c r="AL46"/>
      <c r="AM46"/>
      <c r="AN46"/>
      <c r="AO46"/>
      <c r="AP46"/>
      <c r="AQ46"/>
      <c r="AR46"/>
    </row>
    <row r="47" spans="1:44" ht="13">
      <c r="H47" s="170"/>
      <c r="I47" s="170"/>
      <c r="J47" s="170"/>
      <c r="K47" s="170"/>
      <c r="L47" s="170"/>
      <c r="M47" s="170"/>
      <c r="AL47"/>
      <c r="AM47"/>
      <c r="AN47"/>
      <c r="AO47"/>
      <c r="AP47"/>
      <c r="AQ47"/>
      <c r="AR47"/>
    </row>
    <row r="48" spans="1:44" ht="13">
      <c r="H48" s="170"/>
      <c r="I48" s="170"/>
      <c r="J48" s="170"/>
      <c r="K48" s="170"/>
      <c r="L48" s="170"/>
      <c r="M48" s="170"/>
      <c r="AL48"/>
      <c r="AM48"/>
      <c r="AN48"/>
      <c r="AO48"/>
      <c r="AP48"/>
      <c r="AQ48"/>
      <c r="AR48"/>
    </row>
    <row r="49" spans="8:44" ht="13">
      <c r="H49" s="170"/>
      <c r="I49" s="170"/>
      <c r="J49" s="170"/>
      <c r="K49" s="170"/>
      <c r="L49" s="170"/>
      <c r="M49" s="170"/>
      <c r="AL49"/>
      <c r="AM49"/>
      <c r="AN49"/>
      <c r="AO49"/>
      <c r="AP49"/>
      <c r="AQ49"/>
      <c r="AR49"/>
    </row>
    <row r="50" spans="8:44" ht="13">
      <c r="H50" s="170"/>
      <c r="I50" s="170"/>
      <c r="J50" s="170"/>
      <c r="K50" s="170"/>
      <c r="L50" s="170"/>
      <c r="M50" s="170"/>
      <c r="AL50"/>
      <c r="AM50"/>
      <c r="AN50"/>
      <c r="AO50"/>
      <c r="AP50"/>
      <c r="AQ50"/>
      <c r="AR50"/>
    </row>
    <row r="51" spans="8:44">
      <c r="H51" s="170"/>
      <c r="I51" s="170"/>
      <c r="J51" s="170"/>
      <c r="K51" s="170"/>
      <c r="L51" s="170"/>
      <c r="M51" s="170"/>
    </row>
  </sheetData>
  <pageMargins left="0.74803149606299213" right="0.74803149606299213" top="0.98425196850393704" bottom="0.98425196850393704" header="0.51181102362204722" footer="0.51181102362204722"/>
  <pageSetup paperSize="9" orientation="landscape" r:id="rId1"/>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pageSetUpPr fitToPage="1"/>
  </sheetPr>
  <dimension ref="A1:K72"/>
  <sheetViews>
    <sheetView showGridLines="0" workbookViewId="0">
      <selection activeCell="A6" sqref="A6:D6"/>
    </sheetView>
  </sheetViews>
  <sheetFormatPr baseColWidth="10" defaultColWidth="8.83203125" defaultRowHeight="13"/>
  <cols>
    <col min="1" max="1" width="21.6640625" style="254" customWidth="1"/>
    <col min="2" max="4" width="12.6640625" style="254" customWidth="1"/>
    <col min="5" max="248" width="9.1640625" style="254"/>
    <col min="249" max="249" width="21.6640625" style="254" customWidth="1"/>
    <col min="250" max="252" width="12.6640625" style="254" customWidth="1"/>
    <col min="253" max="253" width="9.1640625" style="254"/>
    <col min="254" max="254" width="7.1640625" style="254" customWidth="1"/>
    <col min="255" max="504" width="9.1640625" style="254"/>
    <col min="505" max="505" width="21.6640625" style="254" customWidth="1"/>
    <col min="506" max="508" width="12.6640625" style="254" customWidth="1"/>
    <col min="509" max="509" width="9.1640625" style="254"/>
    <col min="510" max="510" width="7.1640625" style="254" customWidth="1"/>
    <col min="511" max="760" width="9.1640625" style="254"/>
    <col min="761" max="761" width="21.6640625" style="254" customWidth="1"/>
    <col min="762" max="764" width="12.6640625" style="254" customWidth="1"/>
    <col min="765" max="765" width="9.1640625" style="254"/>
    <col min="766" max="766" width="7.1640625" style="254" customWidth="1"/>
    <col min="767" max="1016" width="9.1640625" style="254"/>
    <col min="1017" max="1017" width="21.6640625" style="254" customWidth="1"/>
    <col min="1018" max="1020" width="12.6640625" style="254" customWidth="1"/>
    <col min="1021" max="1021" width="9.1640625" style="254"/>
    <col min="1022" max="1022" width="7.1640625" style="254" customWidth="1"/>
    <col min="1023" max="1272" width="9.1640625" style="254"/>
    <col min="1273" max="1273" width="21.6640625" style="254" customWidth="1"/>
    <col min="1274" max="1276" width="12.6640625" style="254" customWidth="1"/>
    <col min="1277" max="1277" width="9.1640625" style="254"/>
    <col min="1278" max="1278" width="7.1640625" style="254" customWidth="1"/>
    <col min="1279" max="1528" width="9.1640625" style="254"/>
    <col min="1529" max="1529" width="21.6640625" style="254" customWidth="1"/>
    <col min="1530" max="1532" width="12.6640625" style="254" customWidth="1"/>
    <col min="1533" max="1533" width="9.1640625" style="254"/>
    <col min="1534" max="1534" width="7.1640625" style="254" customWidth="1"/>
    <col min="1535" max="1784" width="9.1640625" style="254"/>
    <col min="1785" max="1785" width="21.6640625" style="254" customWidth="1"/>
    <col min="1786" max="1788" width="12.6640625" style="254" customWidth="1"/>
    <col min="1789" max="1789" width="9.1640625" style="254"/>
    <col min="1790" max="1790" width="7.1640625" style="254" customWidth="1"/>
    <col min="1791" max="2040" width="9.1640625" style="254"/>
    <col min="2041" max="2041" width="21.6640625" style="254" customWidth="1"/>
    <col min="2042" max="2044" width="12.6640625" style="254" customWidth="1"/>
    <col min="2045" max="2045" width="9.1640625" style="254"/>
    <col min="2046" max="2046" width="7.1640625" style="254" customWidth="1"/>
    <col min="2047" max="2296" width="9.1640625" style="254"/>
    <col min="2297" max="2297" width="21.6640625" style="254" customWidth="1"/>
    <col min="2298" max="2300" width="12.6640625" style="254" customWidth="1"/>
    <col min="2301" max="2301" width="9.1640625" style="254"/>
    <col min="2302" max="2302" width="7.1640625" style="254" customWidth="1"/>
    <col min="2303" max="2552" width="9.1640625" style="254"/>
    <col min="2553" max="2553" width="21.6640625" style="254" customWidth="1"/>
    <col min="2554" max="2556" width="12.6640625" style="254" customWidth="1"/>
    <col min="2557" max="2557" width="9.1640625" style="254"/>
    <col min="2558" max="2558" width="7.1640625" style="254" customWidth="1"/>
    <col min="2559" max="2808" width="9.1640625" style="254"/>
    <col min="2809" max="2809" width="21.6640625" style="254" customWidth="1"/>
    <col min="2810" max="2812" width="12.6640625" style="254" customWidth="1"/>
    <col min="2813" max="2813" width="9.1640625" style="254"/>
    <col min="2814" max="2814" width="7.1640625" style="254" customWidth="1"/>
    <col min="2815" max="3064" width="9.1640625" style="254"/>
    <col min="3065" max="3065" width="21.6640625" style="254" customWidth="1"/>
    <col min="3066" max="3068" width="12.6640625" style="254" customWidth="1"/>
    <col min="3069" max="3069" width="9.1640625" style="254"/>
    <col min="3070" max="3070" width="7.1640625" style="254" customWidth="1"/>
    <col min="3071" max="3320" width="9.1640625" style="254"/>
    <col min="3321" max="3321" width="21.6640625" style="254" customWidth="1"/>
    <col min="3322" max="3324" width="12.6640625" style="254" customWidth="1"/>
    <col min="3325" max="3325" width="9.1640625" style="254"/>
    <col min="3326" max="3326" width="7.1640625" style="254" customWidth="1"/>
    <col min="3327" max="3576" width="9.1640625" style="254"/>
    <col min="3577" max="3577" width="21.6640625" style="254" customWidth="1"/>
    <col min="3578" max="3580" width="12.6640625" style="254" customWidth="1"/>
    <col min="3581" max="3581" width="9.1640625" style="254"/>
    <col min="3582" max="3582" width="7.1640625" style="254" customWidth="1"/>
    <col min="3583" max="3832" width="9.1640625" style="254"/>
    <col min="3833" max="3833" width="21.6640625" style="254" customWidth="1"/>
    <col min="3834" max="3836" width="12.6640625" style="254" customWidth="1"/>
    <col min="3837" max="3837" width="9.1640625" style="254"/>
    <col min="3838" max="3838" width="7.1640625" style="254" customWidth="1"/>
    <col min="3839" max="4088" width="9.1640625" style="254"/>
    <col min="4089" max="4089" width="21.6640625" style="254" customWidth="1"/>
    <col min="4090" max="4092" width="12.6640625" style="254" customWidth="1"/>
    <col min="4093" max="4093" width="9.1640625" style="254"/>
    <col min="4094" max="4094" width="7.1640625" style="254" customWidth="1"/>
    <col min="4095" max="4344" width="9.1640625" style="254"/>
    <col min="4345" max="4345" width="21.6640625" style="254" customWidth="1"/>
    <col min="4346" max="4348" width="12.6640625" style="254" customWidth="1"/>
    <col min="4349" max="4349" width="9.1640625" style="254"/>
    <col min="4350" max="4350" width="7.1640625" style="254" customWidth="1"/>
    <col min="4351" max="4600" width="9.1640625" style="254"/>
    <col min="4601" max="4601" width="21.6640625" style="254" customWidth="1"/>
    <col min="4602" max="4604" width="12.6640625" style="254" customWidth="1"/>
    <col min="4605" max="4605" width="9.1640625" style="254"/>
    <col min="4606" max="4606" width="7.1640625" style="254" customWidth="1"/>
    <col min="4607" max="4856" width="9.1640625" style="254"/>
    <col min="4857" max="4857" width="21.6640625" style="254" customWidth="1"/>
    <col min="4858" max="4860" width="12.6640625" style="254" customWidth="1"/>
    <col min="4861" max="4861" width="9.1640625" style="254"/>
    <col min="4862" max="4862" width="7.1640625" style="254" customWidth="1"/>
    <col min="4863" max="5112" width="9.1640625" style="254"/>
    <col min="5113" max="5113" width="21.6640625" style="254" customWidth="1"/>
    <col min="5114" max="5116" width="12.6640625" style="254" customWidth="1"/>
    <col min="5117" max="5117" width="9.1640625" style="254"/>
    <col min="5118" max="5118" width="7.1640625" style="254" customWidth="1"/>
    <col min="5119" max="5368" width="9.1640625" style="254"/>
    <col min="5369" max="5369" width="21.6640625" style="254" customWidth="1"/>
    <col min="5370" max="5372" width="12.6640625" style="254" customWidth="1"/>
    <col min="5373" max="5373" width="9.1640625" style="254"/>
    <col min="5374" max="5374" width="7.1640625" style="254" customWidth="1"/>
    <col min="5375" max="5624" width="9.1640625" style="254"/>
    <col min="5625" max="5625" width="21.6640625" style="254" customWidth="1"/>
    <col min="5626" max="5628" width="12.6640625" style="254" customWidth="1"/>
    <col min="5629" max="5629" width="9.1640625" style="254"/>
    <col min="5630" max="5630" width="7.1640625" style="254" customWidth="1"/>
    <col min="5631" max="5880" width="9.1640625" style="254"/>
    <col min="5881" max="5881" width="21.6640625" style="254" customWidth="1"/>
    <col min="5882" max="5884" width="12.6640625" style="254" customWidth="1"/>
    <col min="5885" max="5885" width="9.1640625" style="254"/>
    <col min="5886" max="5886" width="7.1640625" style="254" customWidth="1"/>
    <col min="5887" max="6136" width="9.1640625" style="254"/>
    <col min="6137" max="6137" width="21.6640625" style="254" customWidth="1"/>
    <col min="6138" max="6140" width="12.6640625" style="254" customWidth="1"/>
    <col min="6141" max="6141" width="9.1640625" style="254"/>
    <col min="6142" max="6142" width="7.1640625" style="254" customWidth="1"/>
    <col min="6143" max="6392" width="9.1640625" style="254"/>
    <col min="6393" max="6393" width="21.6640625" style="254" customWidth="1"/>
    <col min="6394" max="6396" width="12.6640625" style="254" customWidth="1"/>
    <col min="6397" max="6397" width="9.1640625" style="254"/>
    <col min="6398" max="6398" width="7.1640625" style="254" customWidth="1"/>
    <col min="6399" max="6648" width="9.1640625" style="254"/>
    <col min="6649" max="6649" width="21.6640625" style="254" customWidth="1"/>
    <col min="6650" max="6652" width="12.6640625" style="254" customWidth="1"/>
    <col min="6653" max="6653" width="9.1640625" style="254"/>
    <col min="6654" max="6654" width="7.1640625" style="254" customWidth="1"/>
    <col min="6655" max="6904" width="9.1640625" style="254"/>
    <col min="6905" max="6905" width="21.6640625" style="254" customWidth="1"/>
    <col min="6906" max="6908" width="12.6640625" style="254" customWidth="1"/>
    <col min="6909" max="6909" width="9.1640625" style="254"/>
    <col min="6910" max="6910" width="7.1640625" style="254" customWidth="1"/>
    <col min="6911" max="7160" width="9.1640625" style="254"/>
    <col min="7161" max="7161" width="21.6640625" style="254" customWidth="1"/>
    <col min="7162" max="7164" width="12.6640625" style="254" customWidth="1"/>
    <col min="7165" max="7165" width="9.1640625" style="254"/>
    <col min="7166" max="7166" width="7.1640625" style="254" customWidth="1"/>
    <col min="7167" max="7416" width="9.1640625" style="254"/>
    <col min="7417" max="7417" width="21.6640625" style="254" customWidth="1"/>
    <col min="7418" max="7420" width="12.6640625" style="254" customWidth="1"/>
    <col min="7421" max="7421" width="9.1640625" style="254"/>
    <col min="7422" max="7422" width="7.1640625" style="254" customWidth="1"/>
    <col min="7423" max="7672" width="9.1640625" style="254"/>
    <col min="7673" max="7673" width="21.6640625" style="254" customWidth="1"/>
    <col min="7674" max="7676" width="12.6640625" style="254" customWidth="1"/>
    <col min="7677" max="7677" width="9.1640625" style="254"/>
    <col min="7678" max="7678" width="7.1640625" style="254" customWidth="1"/>
    <col min="7679" max="7928" width="9.1640625" style="254"/>
    <col min="7929" max="7929" width="21.6640625" style="254" customWidth="1"/>
    <col min="7930" max="7932" width="12.6640625" style="254" customWidth="1"/>
    <col min="7933" max="7933" width="9.1640625" style="254"/>
    <col min="7934" max="7934" width="7.1640625" style="254" customWidth="1"/>
    <col min="7935" max="8184" width="9.1640625" style="254"/>
    <col min="8185" max="8185" width="21.6640625" style="254" customWidth="1"/>
    <col min="8186" max="8188" width="12.6640625" style="254" customWidth="1"/>
    <col min="8189" max="8189" width="9.1640625" style="254"/>
    <col min="8190" max="8190" width="7.1640625" style="254" customWidth="1"/>
    <col min="8191" max="8440" width="9.1640625" style="254"/>
    <col min="8441" max="8441" width="21.6640625" style="254" customWidth="1"/>
    <col min="8442" max="8444" width="12.6640625" style="254" customWidth="1"/>
    <col min="8445" max="8445" width="9.1640625" style="254"/>
    <col min="8446" max="8446" width="7.1640625" style="254" customWidth="1"/>
    <col min="8447" max="8696" width="9.1640625" style="254"/>
    <col min="8697" max="8697" width="21.6640625" style="254" customWidth="1"/>
    <col min="8698" max="8700" width="12.6640625" style="254" customWidth="1"/>
    <col min="8701" max="8701" width="9.1640625" style="254"/>
    <col min="8702" max="8702" width="7.1640625" style="254" customWidth="1"/>
    <col min="8703" max="8952" width="9.1640625" style="254"/>
    <col min="8953" max="8953" width="21.6640625" style="254" customWidth="1"/>
    <col min="8954" max="8956" width="12.6640625" style="254" customWidth="1"/>
    <col min="8957" max="8957" width="9.1640625" style="254"/>
    <col min="8958" max="8958" width="7.1640625" style="254" customWidth="1"/>
    <col min="8959" max="9208" width="9.1640625" style="254"/>
    <col min="9209" max="9209" width="21.6640625" style="254" customWidth="1"/>
    <col min="9210" max="9212" width="12.6640625" style="254" customWidth="1"/>
    <col min="9213" max="9213" width="9.1640625" style="254"/>
    <col min="9214" max="9214" width="7.1640625" style="254" customWidth="1"/>
    <col min="9215" max="9464" width="9.1640625" style="254"/>
    <col min="9465" max="9465" width="21.6640625" style="254" customWidth="1"/>
    <col min="9466" max="9468" width="12.6640625" style="254" customWidth="1"/>
    <col min="9469" max="9469" width="9.1640625" style="254"/>
    <col min="9470" max="9470" width="7.1640625" style="254" customWidth="1"/>
    <col min="9471" max="9720" width="9.1640625" style="254"/>
    <col min="9721" max="9721" width="21.6640625" style="254" customWidth="1"/>
    <col min="9722" max="9724" width="12.6640625" style="254" customWidth="1"/>
    <col min="9725" max="9725" width="9.1640625" style="254"/>
    <col min="9726" max="9726" width="7.1640625" style="254" customWidth="1"/>
    <col min="9727" max="9976" width="9.1640625" style="254"/>
    <col min="9977" max="9977" width="21.6640625" style="254" customWidth="1"/>
    <col min="9978" max="9980" width="12.6640625" style="254" customWidth="1"/>
    <col min="9981" max="9981" width="9.1640625" style="254"/>
    <col min="9982" max="9982" width="7.1640625" style="254" customWidth="1"/>
    <col min="9983" max="10232" width="9.1640625" style="254"/>
    <col min="10233" max="10233" width="21.6640625" style="254" customWidth="1"/>
    <col min="10234" max="10236" width="12.6640625" style="254" customWidth="1"/>
    <col min="10237" max="10237" width="9.1640625" style="254"/>
    <col min="10238" max="10238" width="7.1640625" style="254" customWidth="1"/>
    <col min="10239" max="10488" width="9.1640625" style="254"/>
    <col min="10489" max="10489" width="21.6640625" style="254" customWidth="1"/>
    <col min="10490" max="10492" width="12.6640625" style="254" customWidth="1"/>
    <col min="10493" max="10493" width="9.1640625" style="254"/>
    <col min="10494" max="10494" width="7.1640625" style="254" customWidth="1"/>
    <col min="10495" max="10744" width="9.1640625" style="254"/>
    <col min="10745" max="10745" width="21.6640625" style="254" customWidth="1"/>
    <col min="10746" max="10748" width="12.6640625" style="254" customWidth="1"/>
    <col min="10749" max="10749" width="9.1640625" style="254"/>
    <col min="10750" max="10750" width="7.1640625" style="254" customWidth="1"/>
    <col min="10751" max="11000" width="9.1640625" style="254"/>
    <col min="11001" max="11001" width="21.6640625" style="254" customWidth="1"/>
    <col min="11002" max="11004" width="12.6640625" style="254" customWidth="1"/>
    <col min="11005" max="11005" width="9.1640625" style="254"/>
    <col min="11006" max="11006" width="7.1640625" style="254" customWidth="1"/>
    <col min="11007" max="11256" width="9.1640625" style="254"/>
    <col min="11257" max="11257" width="21.6640625" style="254" customWidth="1"/>
    <col min="11258" max="11260" width="12.6640625" style="254" customWidth="1"/>
    <col min="11261" max="11261" width="9.1640625" style="254"/>
    <col min="11262" max="11262" width="7.1640625" style="254" customWidth="1"/>
    <col min="11263" max="11512" width="9.1640625" style="254"/>
    <col min="11513" max="11513" width="21.6640625" style="254" customWidth="1"/>
    <col min="11514" max="11516" width="12.6640625" style="254" customWidth="1"/>
    <col min="11517" max="11517" width="9.1640625" style="254"/>
    <col min="11518" max="11518" width="7.1640625" style="254" customWidth="1"/>
    <col min="11519" max="11768" width="9.1640625" style="254"/>
    <col min="11769" max="11769" width="21.6640625" style="254" customWidth="1"/>
    <col min="11770" max="11772" width="12.6640625" style="254" customWidth="1"/>
    <col min="11773" max="11773" width="9.1640625" style="254"/>
    <col min="11774" max="11774" width="7.1640625" style="254" customWidth="1"/>
    <col min="11775" max="12024" width="9.1640625" style="254"/>
    <col min="12025" max="12025" width="21.6640625" style="254" customWidth="1"/>
    <col min="12026" max="12028" width="12.6640625" style="254" customWidth="1"/>
    <col min="12029" max="12029" width="9.1640625" style="254"/>
    <col min="12030" max="12030" width="7.1640625" style="254" customWidth="1"/>
    <col min="12031" max="12280" width="9.1640625" style="254"/>
    <col min="12281" max="12281" width="21.6640625" style="254" customWidth="1"/>
    <col min="12282" max="12284" width="12.6640625" style="254" customWidth="1"/>
    <col min="12285" max="12285" width="9.1640625" style="254"/>
    <col min="12286" max="12286" width="7.1640625" style="254" customWidth="1"/>
    <col min="12287" max="12536" width="9.1640625" style="254"/>
    <col min="12537" max="12537" width="21.6640625" style="254" customWidth="1"/>
    <col min="12538" max="12540" width="12.6640625" style="254" customWidth="1"/>
    <col min="12541" max="12541" width="9.1640625" style="254"/>
    <col min="12542" max="12542" width="7.1640625" style="254" customWidth="1"/>
    <col min="12543" max="12792" width="9.1640625" style="254"/>
    <col min="12793" max="12793" width="21.6640625" style="254" customWidth="1"/>
    <col min="12794" max="12796" width="12.6640625" style="254" customWidth="1"/>
    <col min="12797" max="12797" width="9.1640625" style="254"/>
    <col min="12798" max="12798" width="7.1640625" style="254" customWidth="1"/>
    <col min="12799" max="13048" width="9.1640625" style="254"/>
    <col min="13049" max="13049" width="21.6640625" style="254" customWidth="1"/>
    <col min="13050" max="13052" width="12.6640625" style="254" customWidth="1"/>
    <col min="13053" max="13053" width="9.1640625" style="254"/>
    <col min="13054" max="13054" width="7.1640625" style="254" customWidth="1"/>
    <col min="13055" max="13304" width="9.1640625" style="254"/>
    <col min="13305" max="13305" width="21.6640625" style="254" customWidth="1"/>
    <col min="13306" max="13308" width="12.6640625" style="254" customWidth="1"/>
    <col min="13309" max="13309" width="9.1640625" style="254"/>
    <col min="13310" max="13310" width="7.1640625" style="254" customWidth="1"/>
    <col min="13311" max="13560" width="9.1640625" style="254"/>
    <col min="13561" max="13561" width="21.6640625" style="254" customWidth="1"/>
    <col min="13562" max="13564" width="12.6640625" style="254" customWidth="1"/>
    <col min="13565" max="13565" width="9.1640625" style="254"/>
    <col min="13566" max="13566" width="7.1640625" style="254" customWidth="1"/>
    <col min="13567" max="13816" width="9.1640625" style="254"/>
    <col min="13817" max="13817" width="21.6640625" style="254" customWidth="1"/>
    <col min="13818" max="13820" width="12.6640625" style="254" customWidth="1"/>
    <col min="13821" max="13821" width="9.1640625" style="254"/>
    <col min="13822" max="13822" width="7.1640625" style="254" customWidth="1"/>
    <col min="13823" max="14072" width="9.1640625" style="254"/>
    <col min="14073" max="14073" width="21.6640625" style="254" customWidth="1"/>
    <col min="14074" max="14076" width="12.6640625" style="254" customWidth="1"/>
    <col min="14077" max="14077" width="9.1640625" style="254"/>
    <col min="14078" max="14078" width="7.1640625" style="254" customWidth="1"/>
    <col min="14079" max="14328" width="9.1640625" style="254"/>
    <col min="14329" max="14329" width="21.6640625" style="254" customWidth="1"/>
    <col min="14330" max="14332" width="12.6640625" style="254" customWidth="1"/>
    <col min="14333" max="14333" width="9.1640625" style="254"/>
    <col min="14334" max="14334" width="7.1640625" style="254" customWidth="1"/>
    <col min="14335" max="14584" width="9.1640625" style="254"/>
    <col min="14585" max="14585" width="21.6640625" style="254" customWidth="1"/>
    <col min="14586" max="14588" width="12.6640625" style="254" customWidth="1"/>
    <col min="14589" max="14589" width="9.1640625" style="254"/>
    <col min="14590" max="14590" width="7.1640625" style="254" customWidth="1"/>
    <col min="14591" max="14840" width="9.1640625" style="254"/>
    <col min="14841" max="14841" width="21.6640625" style="254" customWidth="1"/>
    <col min="14842" max="14844" width="12.6640625" style="254" customWidth="1"/>
    <col min="14845" max="14845" width="9.1640625" style="254"/>
    <col min="14846" max="14846" width="7.1640625" style="254" customWidth="1"/>
    <col min="14847" max="15096" width="9.1640625" style="254"/>
    <col min="15097" max="15097" width="21.6640625" style="254" customWidth="1"/>
    <col min="15098" max="15100" width="12.6640625" style="254" customWidth="1"/>
    <col min="15101" max="15101" width="9.1640625" style="254"/>
    <col min="15102" max="15102" width="7.1640625" style="254" customWidth="1"/>
    <col min="15103" max="15352" width="9.1640625" style="254"/>
    <col min="15353" max="15353" width="21.6640625" style="254" customWidth="1"/>
    <col min="15354" max="15356" width="12.6640625" style="254" customWidth="1"/>
    <col min="15357" max="15357" width="9.1640625" style="254"/>
    <col min="15358" max="15358" width="7.1640625" style="254" customWidth="1"/>
    <col min="15359" max="15608" width="9.1640625" style="254"/>
    <col min="15609" max="15609" width="21.6640625" style="254" customWidth="1"/>
    <col min="15610" max="15612" width="12.6640625" style="254" customWidth="1"/>
    <col min="15613" max="15613" width="9.1640625" style="254"/>
    <col min="15614" max="15614" width="7.1640625" style="254" customWidth="1"/>
    <col min="15615" max="15864" width="9.1640625" style="254"/>
    <col min="15865" max="15865" width="21.6640625" style="254" customWidth="1"/>
    <col min="15866" max="15868" width="12.6640625" style="254" customWidth="1"/>
    <col min="15869" max="15869" width="9.1640625" style="254"/>
    <col min="15870" max="15870" width="7.1640625" style="254" customWidth="1"/>
    <col min="15871" max="16120" width="9.1640625" style="254"/>
    <col min="16121" max="16121" width="21.6640625" style="254" customWidth="1"/>
    <col min="16122" max="16124" width="12.6640625" style="254" customWidth="1"/>
    <col min="16125" max="16125" width="9.1640625" style="254"/>
    <col min="16126" max="16126" width="7.1640625" style="254" customWidth="1"/>
    <col min="16127" max="16384" width="9.1640625" style="254"/>
  </cols>
  <sheetData>
    <row r="1" spans="1:4" ht="25.5" customHeight="1">
      <c r="A1" s="992" t="s">
        <v>628</v>
      </c>
      <c r="B1" s="993"/>
      <c r="C1" s="993"/>
      <c r="D1" s="993"/>
    </row>
    <row r="2" spans="1:4">
      <c r="A2" s="998" t="s">
        <v>669</v>
      </c>
      <c r="B2" s="993"/>
      <c r="C2" s="993"/>
      <c r="D2" s="993"/>
    </row>
    <row r="3" spans="1:4">
      <c r="A3" s="998" t="s">
        <v>0</v>
      </c>
      <c r="B3" s="993"/>
      <c r="C3" s="993"/>
      <c r="D3" s="993"/>
    </row>
    <row r="4" spans="1:4" s="699" customFormat="1">
      <c r="A4" s="720"/>
      <c r="B4" s="694"/>
      <c r="C4" s="694"/>
      <c r="D4" s="694"/>
    </row>
    <row r="5" spans="1:4">
      <c r="A5" s="999" t="s">
        <v>621</v>
      </c>
      <c r="B5" s="1000"/>
      <c r="C5" s="1000"/>
      <c r="D5" s="1001"/>
    </row>
    <row r="6" spans="1:4">
      <c r="A6" s="994" t="s">
        <v>22</v>
      </c>
      <c r="B6" s="995"/>
      <c r="C6" s="995"/>
      <c r="D6" s="996"/>
    </row>
    <row r="7" spans="1:4">
      <c r="A7" s="256"/>
      <c r="B7" s="256"/>
      <c r="C7" s="256"/>
      <c r="D7" s="256"/>
    </row>
    <row r="8" spans="1:4" ht="11.25" customHeight="1">
      <c r="A8" s="997" t="str">
        <f>IF('Table 2 data'!B22=1," ","Percentage who achieved at GCSE or equivalent:")</f>
        <v xml:space="preserve"> </v>
      </c>
      <c r="B8" s="997"/>
      <c r="C8" s="997"/>
      <c r="D8" s="997"/>
    </row>
    <row r="9" spans="1:4" ht="11.25" customHeight="1">
      <c r="A9" s="257"/>
      <c r="B9" s="258"/>
      <c r="C9" s="259"/>
      <c r="D9" s="260" t="str">
        <f>IF('Table 2 data'!B22=1,TRIM(A6),"- "&amp;TRIM(A6))</f>
        <v>Number of pupils</v>
      </c>
    </row>
    <row r="10" spans="1:4">
      <c r="A10" s="261" t="s">
        <v>237</v>
      </c>
      <c r="B10" s="262" t="s">
        <v>23</v>
      </c>
      <c r="C10" s="262" t="s">
        <v>24</v>
      </c>
      <c r="D10" s="262" t="s">
        <v>25</v>
      </c>
    </row>
    <row r="11" spans="1:4">
      <c r="A11" s="263" t="s">
        <v>13</v>
      </c>
      <c r="B11" s="380">
        <f>VLOOKUP($A11,'Table 2 data'!$A$4:$AK$15,'Table 2 data'!$B$22+1,0)</f>
        <v>331343</v>
      </c>
      <c r="C11" s="380">
        <f>VLOOKUP($A11,'Table 2 data'!$A$4:$AK$15,12+'Table 2 data'!$B$22+1,0)</f>
        <v>317490</v>
      </c>
      <c r="D11" s="380">
        <f>VLOOKUP($A11,'Table 2 data'!$A$4:$AK$15,24+'Table 2 data'!$B$22+1,0)</f>
        <v>648833</v>
      </c>
    </row>
    <row r="12" spans="1:4">
      <c r="A12" s="265" t="s">
        <v>14</v>
      </c>
      <c r="B12" s="264">
        <f>VLOOKUP($A12,'Table 2 data'!$A$4:$AK$15,'Table 2 data'!$B$22+1,0)</f>
        <v>334369</v>
      </c>
      <c r="C12" s="264">
        <f>VLOOKUP($A12,'Table 2 data'!$A$4:$AK$15,12+'Table 2 data'!$B$22+1,0)</f>
        <v>320777</v>
      </c>
      <c r="D12" s="264">
        <f>VLOOKUP($A12,'Table 2 data'!$A$4:$AK$15,24+'Table 2 data'!$B$22+1,0)</f>
        <v>655146</v>
      </c>
    </row>
    <row r="13" spans="1:4">
      <c r="A13" s="265" t="s">
        <v>15</v>
      </c>
      <c r="B13" s="264">
        <f>VLOOKUP($A13,'Table 2 data'!$A$4:$AK$15,'Table 2 data'!$B$22+1,0)</f>
        <v>334245</v>
      </c>
      <c r="C13" s="264">
        <f>VLOOKUP($A13,'Table 2 data'!$A$4:$AK$15,12+'Table 2 data'!$B$22+1,0)</f>
        <v>318838</v>
      </c>
      <c r="D13" s="264">
        <f>VLOOKUP($A13,'Table 2 data'!$A$4:$AK$15,24+'Table 2 data'!$B$22+1,0)</f>
        <v>653083</v>
      </c>
    </row>
    <row r="14" spans="1:4">
      <c r="A14" s="265" t="s">
        <v>16</v>
      </c>
      <c r="B14" s="264">
        <f>VLOOKUP($A14,'Table 2 data'!$A$4:$AK$15,'Table 2 data'!$B$22+1,0)</f>
        <v>324890</v>
      </c>
      <c r="C14" s="264">
        <f>VLOOKUP($A14,'Table 2 data'!$A$4:$AK$15,12+'Table 2 data'!$B$22+1,0)</f>
        <v>309606</v>
      </c>
      <c r="D14" s="264">
        <f>VLOOKUP($A14,'Table 2 data'!$A$4:$AK$15,24+'Table 2 data'!$B$22+1,0)</f>
        <v>634496</v>
      </c>
    </row>
    <row r="15" spans="1:4">
      <c r="A15" s="447" t="s">
        <v>19</v>
      </c>
      <c r="B15" s="448">
        <f>VLOOKUP($A15,'Table 2 data'!$A$4:$AK$15,'Table 2 data'!$B$22+1,0)</f>
        <v>328005</v>
      </c>
      <c r="C15" s="448">
        <f>VLOOKUP($A15,'Table 2 data'!$A$4:$AK$15,12+'Table 2 data'!$B$22+1,0)</f>
        <v>311258</v>
      </c>
      <c r="D15" s="448">
        <f>VLOOKUP($A15,'Table 2 data'!$A$4:$AK$15,24+'Table 2 data'!$B$22+1,0)</f>
        <v>639263</v>
      </c>
    </row>
    <row r="16" spans="1:4">
      <c r="A16" s="265" t="s">
        <v>379</v>
      </c>
      <c r="B16" s="479">
        <f>VLOOKUP($A16,'Table 2 data'!$A$4:$AK$15,'Table 2 data'!$B$22+1,0)</f>
        <v>328005</v>
      </c>
      <c r="C16" s="264">
        <f>VLOOKUP($A16,'Table 2 data'!$A$4:$AK$15,12+'Table 2 data'!$B$22+1,0)</f>
        <v>311258</v>
      </c>
      <c r="D16" s="264">
        <f>VLOOKUP($A16,'Table 2 data'!$A$4:$AK$15,24+'Table 2 data'!$B$22+1,0)</f>
        <v>639263</v>
      </c>
    </row>
    <row r="17" spans="1:11">
      <c r="A17" s="265" t="s">
        <v>18</v>
      </c>
      <c r="B17" s="264">
        <f>VLOOKUP($A17,'Table 2 data'!$A$4:$AK$15,'Table 2 data'!$B$22+1,0)</f>
        <v>321415</v>
      </c>
      <c r="C17" s="264">
        <f>VLOOKUP($A17,'Table 2 data'!$A$4:$AK$15,12+'Table 2 data'!$B$22+1,0)</f>
        <v>305678</v>
      </c>
      <c r="D17" s="264">
        <f>VLOOKUP($A17,'Table 2 data'!$A$4:$AK$15,24+'Table 2 data'!$B$22+1,0)</f>
        <v>627093</v>
      </c>
    </row>
    <row r="18" spans="1:11">
      <c r="A18" s="265" t="s">
        <v>236</v>
      </c>
      <c r="B18" s="264">
        <f>VLOOKUP($A18,'Table 2 data'!$A$4:$AK$15,'Table 2 data'!$B$22+1,0)</f>
        <v>318599</v>
      </c>
      <c r="C18" s="264">
        <f>VLOOKUP($A18,'Table 2 data'!$A$4:$AK$15,12+'Table 2 data'!$B$22+1,0)</f>
        <v>302018</v>
      </c>
      <c r="D18" s="264">
        <f>VLOOKUP($A18,'Table 2 data'!$A$4:$AK$15,24+'Table 2 data'!$B$22+1,0)</f>
        <v>620617</v>
      </c>
    </row>
    <row r="19" spans="1:11">
      <c r="A19" s="265" t="s">
        <v>131</v>
      </c>
      <c r="B19" s="264">
        <f>VLOOKUP($A19,'Table 2 data'!$A$4:$AK$15,'Table 2 data'!$B$22+1,0)</f>
        <v>323885</v>
      </c>
      <c r="C19" s="264">
        <f>VLOOKUP($A19,'Table 2 data'!$A$4:$AK$15,12+'Table 2 data'!$B$22+1,0)</f>
        <v>308512</v>
      </c>
      <c r="D19" s="264">
        <f>VLOOKUP($A19,'Table 2 data'!$A$4:$AK$15,24+'Table 2 data'!$B$22+1,0)</f>
        <v>632397</v>
      </c>
    </row>
    <row r="20" spans="1:11">
      <c r="A20" s="423" t="s">
        <v>380</v>
      </c>
      <c r="B20" s="448">
        <f>VLOOKUP($A20,'Table 2 data'!$A$4:$AK$15,'Table 2 data'!$B$22+1,0)</f>
        <v>317223</v>
      </c>
      <c r="C20" s="448">
        <f>VLOOKUP($A20,'Table 2 data'!$A$4:$AK$15,12+'Table 2 data'!$B$22+1,0)</f>
        <v>301214</v>
      </c>
      <c r="D20" s="448">
        <f>VLOOKUP($A20,'Table 2 data'!$A$4:$AK$15,24+'Table 2 data'!$B$22+1,0)</f>
        <v>618437</v>
      </c>
    </row>
    <row r="21" spans="1:11">
      <c r="A21" s="423" t="s">
        <v>381</v>
      </c>
      <c r="B21" s="264">
        <f>VLOOKUP($A21,'Table 2 data'!$A$4:$AK$15,'Table 2 data'!$B$22+1,0)</f>
        <v>317223</v>
      </c>
      <c r="C21" s="264">
        <f>VLOOKUP($A21,'Table 2 data'!$A$4:$AK$15,12+'Table 2 data'!$B$22+1,0)</f>
        <v>301214</v>
      </c>
      <c r="D21" s="264">
        <f>VLOOKUP($A21,'Table 2 data'!$A$4:$AK$15,24+'Table 2 data'!$B$22+1,0)</f>
        <v>618437</v>
      </c>
    </row>
    <row r="22" spans="1:11">
      <c r="A22" s="379" t="s">
        <v>412</v>
      </c>
      <c r="B22" s="576">
        <f>VLOOKUP($A22,'Table 2 data'!$A$4:$AK$15,'Table 2 data'!$B$22+1,0)</f>
        <v>313316</v>
      </c>
      <c r="C22" s="576">
        <f>VLOOKUP($A22,'Table 2 data'!$A$4:$AK$15,12+'Table 2 data'!$B$22+1,0)</f>
        <v>297765</v>
      </c>
      <c r="D22" s="576">
        <f>VLOOKUP($A22,'Table 2 data'!$A$4:$AK$15,24+'Table 2 data'!$B$22+1,0)</f>
        <v>611081</v>
      </c>
    </row>
    <row r="23" spans="1:11">
      <c r="A23" s="266"/>
      <c r="B23" s="267"/>
      <c r="C23" s="267"/>
      <c r="D23" s="466" t="s">
        <v>312</v>
      </c>
    </row>
    <row r="24" spans="1:11" ht="60" customHeight="1">
      <c r="A24" s="991" t="s">
        <v>622</v>
      </c>
      <c r="B24" s="991"/>
      <c r="C24" s="991"/>
      <c r="D24" s="991"/>
    </row>
    <row r="25" spans="1:11" ht="15" customHeight="1">
      <c r="A25" s="989" t="s">
        <v>259</v>
      </c>
      <c r="B25" s="989"/>
      <c r="C25" s="989"/>
      <c r="D25" s="989"/>
      <c r="E25" s="528"/>
      <c r="F25" s="528"/>
      <c r="G25" s="528"/>
      <c r="H25" s="528"/>
      <c r="I25" s="528"/>
      <c r="J25" s="528"/>
      <c r="K25" s="528"/>
    </row>
    <row r="26" spans="1:11" ht="45" customHeight="1">
      <c r="A26" s="939" t="s">
        <v>623</v>
      </c>
      <c r="B26" s="939"/>
      <c r="C26" s="939"/>
      <c r="D26" s="939"/>
      <c r="F26" s="480" t="s">
        <v>88</v>
      </c>
    </row>
    <row r="27" spans="1:11" ht="15" customHeight="1">
      <c r="A27" s="989" t="s">
        <v>624</v>
      </c>
      <c r="B27" s="989"/>
      <c r="C27" s="989"/>
      <c r="D27" s="989"/>
    </row>
    <row r="28" spans="1:11" ht="66.75" customHeight="1">
      <c r="A28" s="990" t="s">
        <v>625</v>
      </c>
      <c r="B28" s="990"/>
      <c r="C28" s="990"/>
      <c r="D28" s="990"/>
    </row>
    <row r="29" spans="1:11" ht="40.5" customHeight="1">
      <c r="A29" s="939" t="s">
        <v>626</v>
      </c>
      <c r="B29" s="939"/>
      <c r="C29" s="939"/>
      <c r="D29" s="939"/>
    </row>
    <row r="30" spans="1:11" ht="93.75" customHeight="1">
      <c r="A30" s="939" t="s">
        <v>627</v>
      </c>
      <c r="B30" s="939"/>
      <c r="C30" s="939"/>
      <c r="D30" s="939"/>
    </row>
    <row r="32" spans="1:11">
      <c r="A32" s="480" t="s">
        <v>88</v>
      </c>
    </row>
    <row r="36" spans="1:1">
      <c r="A36" s="480" t="s">
        <v>88</v>
      </c>
    </row>
    <row r="61" ht="12.75" customHeight="1"/>
    <row r="72" spans="2:5">
      <c r="B72" s="269"/>
      <c r="C72" s="269"/>
      <c r="D72" s="269"/>
      <c r="E72" s="270"/>
    </row>
  </sheetData>
  <sheetProtection sheet="1" objects="1" scenarios="1"/>
  <mergeCells count="13">
    <mergeCell ref="A25:D25"/>
    <mergeCell ref="A24:D24"/>
    <mergeCell ref="A1:D1"/>
    <mergeCell ref="A6:D6"/>
    <mergeCell ref="A8:D8"/>
    <mergeCell ref="A2:D2"/>
    <mergeCell ref="A3:D3"/>
    <mergeCell ref="A5:D5"/>
    <mergeCell ref="A30:D30"/>
    <mergeCell ref="A29:D29"/>
    <mergeCell ref="A27:D27"/>
    <mergeCell ref="A28:D28"/>
    <mergeCell ref="A26:D26"/>
  </mergeCells>
  <conditionalFormatting sqref="B11:D22">
    <cfRule type="cellIs" dxfId="57" priority="4" stopIfTrue="1" operator="greaterThan">
      <formula>100</formula>
    </cfRule>
  </conditionalFormatting>
  <dataValidations count="2">
    <dataValidation type="list" allowBlank="1" showInputMessage="1" showErrorMessage="1" sqref="A65544:D65544 IO65544:IR65544 SK65544:SN65544 ACG65544:ACJ65544 AMC65544:AMF65544 AVY65544:AWB65544 BFU65544:BFX65544 BPQ65544:BPT65544 BZM65544:BZP65544 CJI65544:CJL65544 CTE65544:CTH65544 DDA65544:DDD65544 DMW65544:DMZ65544 DWS65544:DWV65544 EGO65544:EGR65544 EQK65544:EQN65544 FAG65544:FAJ65544 FKC65544:FKF65544 FTY65544:FUB65544 GDU65544:GDX65544 GNQ65544:GNT65544 GXM65544:GXP65544 HHI65544:HHL65544 HRE65544:HRH65544 IBA65544:IBD65544 IKW65544:IKZ65544 IUS65544:IUV65544 JEO65544:JER65544 JOK65544:JON65544 JYG65544:JYJ65544 KIC65544:KIF65544 KRY65544:KSB65544 LBU65544:LBX65544 LLQ65544:LLT65544 LVM65544:LVP65544 MFI65544:MFL65544 MPE65544:MPH65544 MZA65544:MZD65544 NIW65544:NIZ65544 NSS65544:NSV65544 OCO65544:OCR65544 OMK65544:OMN65544 OWG65544:OWJ65544 PGC65544:PGF65544 PPY65544:PQB65544 PZU65544:PZX65544 QJQ65544:QJT65544 QTM65544:QTP65544 RDI65544:RDL65544 RNE65544:RNH65544 RXA65544:RXD65544 SGW65544:SGZ65544 SQS65544:SQV65544 TAO65544:TAR65544 TKK65544:TKN65544 TUG65544:TUJ65544 UEC65544:UEF65544 UNY65544:UOB65544 UXU65544:UXX65544 VHQ65544:VHT65544 VRM65544:VRP65544 WBI65544:WBL65544 WLE65544:WLH65544 WVA65544:WVD65544 A131080:D131080 IO131080:IR131080 SK131080:SN131080 ACG131080:ACJ131080 AMC131080:AMF131080 AVY131080:AWB131080 BFU131080:BFX131080 BPQ131080:BPT131080 BZM131080:BZP131080 CJI131080:CJL131080 CTE131080:CTH131080 DDA131080:DDD131080 DMW131080:DMZ131080 DWS131080:DWV131080 EGO131080:EGR131080 EQK131080:EQN131080 FAG131080:FAJ131080 FKC131080:FKF131080 FTY131080:FUB131080 GDU131080:GDX131080 GNQ131080:GNT131080 GXM131080:GXP131080 HHI131080:HHL131080 HRE131080:HRH131080 IBA131080:IBD131080 IKW131080:IKZ131080 IUS131080:IUV131080 JEO131080:JER131080 JOK131080:JON131080 JYG131080:JYJ131080 KIC131080:KIF131080 KRY131080:KSB131080 LBU131080:LBX131080 LLQ131080:LLT131080 LVM131080:LVP131080 MFI131080:MFL131080 MPE131080:MPH131080 MZA131080:MZD131080 NIW131080:NIZ131080 NSS131080:NSV131080 OCO131080:OCR131080 OMK131080:OMN131080 OWG131080:OWJ131080 PGC131080:PGF131080 PPY131080:PQB131080 PZU131080:PZX131080 QJQ131080:QJT131080 QTM131080:QTP131080 RDI131080:RDL131080 RNE131080:RNH131080 RXA131080:RXD131080 SGW131080:SGZ131080 SQS131080:SQV131080 TAO131080:TAR131080 TKK131080:TKN131080 TUG131080:TUJ131080 UEC131080:UEF131080 UNY131080:UOB131080 UXU131080:UXX131080 VHQ131080:VHT131080 VRM131080:VRP131080 WBI131080:WBL131080 WLE131080:WLH131080 WVA131080:WVD131080 A196616:D196616 IO196616:IR196616 SK196616:SN196616 ACG196616:ACJ196616 AMC196616:AMF196616 AVY196616:AWB196616 BFU196616:BFX196616 BPQ196616:BPT196616 BZM196616:BZP196616 CJI196616:CJL196616 CTE196616:CTH196616 DDA196616:DDD196616 DMW196616:DMZ196616 DWS196616:DWV196616 EGO196616:EGR196616 EQK196616:EQN196616 FAG196616:FAJ196616 FKC196616:FKF196616 FTY196616:FUB196616 GDU196616:GDX196616 GNQ196616:GNT196616 GXM196616:GXP196616 HHI196616:HHL196616 HRE196616:HRH196616 IBA196616:IBD196616 IKW196616:IKZ196616 IUS196616:IUV196616 JEO196616:JER196616 JOK196616:JON196616 JYG196616:JYJ196616 KIC196616:KIF196616 KRY196616:KSB196616 LBU196616:LBX196616 LLQ196616:LLT196616 LVM196616:LVP196616 MFI196616:MFL196616 MPE196616:MPH196616 MZA196616:MZD196616 NIW196616:NIZ196616 NSS196616:NSV196616 OCO196616:OCR196616 OMK196616:OMN196616 OWG196616:OWJ196616 PGC196616:PGF196616 PPY196616:PQB196616 PZU196616:PZX196616 QJQ196616:QJT196616 QTM196616:QTP196616 RDI196616:RDL196616 RNE196616:RNH196616 RXA196616:RXD196616 SGW196616:SGZ196616 SQS196616:SQV196616 TAO196616:TAR196616 TKK196616:TKN196616 TUG196616:TUJ196616 UEC196616:UEF196616 UNY196616:UOB196616 UXU196616:UXX196616 VHQ196616:VHT196616 VRM196616:VRP196616 WBI196616:WBL196616 WLE196616:WLH196616 WVA196616:WVD196616 A262152:D262152 IO262152:IR262152 SK262152:SN262152 ACG262152:ACJ262152 AMC262152:AMF262152 AVY262152:AWB262152 BFU262152:BFX262152 BPQ262152:BPT262152 BZM262152:BZP262152 CJI262152:CJL262152 CTE262152:CTH262152 DDA262152:DDD262152 DMW262152:DMZ262152 DWS262152:DWV262152 EGO262152:EGR262152 EQK262152:EQN262152 FAG262152:FAJ262152 FKC262152:FKF262152 FTY262152:FUB262152 GDU262152:GDX262152 GNQ262152:GNT262152 GXM262152:GXP262152 HHI262152:HHL262152 HRE262152:HRH262152 IBA262152:IBD262152 IKW262152:IKZ262152 IUS262152:IUV262152 JEO262152:JER262152 JOK262152:JON262152 JYG262152:JYJ262152 KIC262152:KIF262152 KRY262152:KSB262152 LBU262152:LBX262152 LLQ262152:LLT262152 LVM262152:LVP262152 MFI262152:MFL262152 MPE262152:MPH262152 MZA262152:MZD262152 NIW262152:NIZ262152 NSS262152:NSV262152 OCO262152:OCR262152 OMK262152:OMN262152 OWG262152:OWJ262152 PGC262152:PGF262152 PPY262152:PQB262152 PZU262152:PZX262152 QJQ262152:QJT262152 QTM262152:QTP262152 RDI262152:RDL262152 RNE262152:RNH262152 RXA262152:RXD262152 SGW262152:SGZ262152 SQS262152:SQV262152 TAO262152:TAR262152 TKK262152:TKN262152 TUG262152:TUJ262152 UEC262152:UEF262152 UNY262152:UOB262152 UXU262152:UXX262152 VHQ262152:VHT262152 VRM262152:VRP262152 WBI262152:WBL262152 WLE262152:WLH262152 WVA262152:WVD262152 A327688:D327688 IO327688:IR327688 SK327688:SN327688 ACG327688:ACJ327688 AMC327688:AMF327688 AVY327688:AWB327688 BFU327688:BFX327688 BPQ327688:BPT327688 BZM327688:BZP327688 CJI327688:CJL327688 CTE327688:CTH327688 DDA327688:DDD327688 DMW327688:DMZ327688 DWS327688:DWV327688 EGO327688:EGR327688 EQK327688:EQN327688 FAG327688:FAJ327688 FKC327688:FKF327688 FTY327688:FUB327688 GDU327688:GDX327688 GNQ327688:GNT327688 GXM327688:GXP327688 HHI327688:HHL327688 HRE327688:HRH327688 IBA327688:IBD327688 IKW327688:IKZ327688 IUS327688:IUV327688 JEO327688:JER327688 JOK327688:JON327688 JYG327688:JYJ327688 KIC327688:KIF327688 KRY327688:KSB327688 LBU327688:LBX327688 LLQ327688:LLT327688 LVM327688:LVP327688 MFI327688:MFL327688 MPE327688:MPH327688 MZA327688:MZD327688 NIW327688:NIZ327688 NSS327688:NSV327688 OCO327688:OCR327688 OMK327688:OMN327688 OWG327688:OWJ327688 PGC327688:PGF327688 PPY327688:PQB327688 PZU327688:PZX327688 QJQ327688:QJT327688 QTM327688:QTP327688 RDI327688:RDL327688 RNE327688:RNH327688 RXA327688:RXD327688 SGW327688:SGZ327688 SQS327688:SQV327688 TAO327688:TAR327688 TKK327688:TKN327688 TUG327688:TUJ327688 UEC327688:UEF327688 UNY327688:UOB327688 UXU327688:UXX327688 VHQ327688:VHT327688 VRM327688:VRP327688 WBI327688:WBL327688 WLE327688:WLH327688 WVA327688:WVD327688 A393224:D393224 IO393224:IR393224 SK393224:SN393224 ACG393224:ACJ393224 AMC393224:AMF393224 AVY393224:AWB393224 BFU393224:BFX393224 BPQ393224:BPT393224 BZM393224:BZP393224 CJI393224:CJL393224 CTE393224:CTH393224 DDA393224:DDD393224 DMW393224:DMZ393224 DWS393224:DWV393224 EGO393224:EGR393224 EQK393224:EQN393224 FAG393224:FAJ393224 FKC393224:FKF393224 FTY393224:FUB393224 GDU393224:GDX393224 GNQ393224:GNT393224 GXM393224:GXP393224 HHI393224:HHL393224 HRE393224:HRH393224 IBA393224:IBD393224 IKW393224:IKZ393224 IUS393224:IUV393224 JEO393224:JER393224 JOK393224:JON393224 JYG393224:JYJ393224 KIC393224:KIF393224 KRY393224:KSB393224 LBU393224:LBX393224 LLQ393224:LLT393224 LVM393224:LVP393224 MFI393224:MFL393224 MPE393224:MPH393224 MZA393224:MZD393224 NIW393224:NIZ393224 NSS393224:NSV393224 OCO393224:OCR393224 OMK393224:OMN393224 OWG393224:OWJ393224 PGC393224:PGF393224 PPY393224:PQB393224 PZU393224:PZX393224 QJQ393224:QJT393224 QTM393224:QTP393224 RDI393224:RDL393224 RNE393224:RNH393224 RXA393224:RXD393224 SGW393224:SGZ393224 SQS393224:SQV393224 TAO393224:TAR393224 TKK393224:TKN393224 TUG393224:TUJ393224 UEC393224:UEF393224 UNY393224:UOB393224 UXU393224:UXX393224 VHQ393224:VHT393224 VRM393224:VRP393224 WBI393224:WBL393224 WLE393224:WLH393224 WVA393224:WVD393224 A458760:D458760 IO458760:IR458760 SK458760:SN458760 ACG458760:ACJ458760 AMC458760:AMF458760 AVY458760:AWB458760 BFU458760:BFX458760 BPQ458760:BPT458760 BZM458760:BZP458760 CJI458760:CJL458760 CTE458760:CTH458760 DDA458760:DDD458760 DMW458760:DMZ458760 DWS458760:DWV458760 EGO458760:EGR458760 EQK458760:EQN458760 FAG458760:FAJ458760 FKC458760:FKF458760 FTY458760:FUB458760 GDU458760:GDX458760 GNQ458760:GNT458760 GXM458760:GXP458760 HHI458760:HHL458760 HRE458760:HRH458760 IBA458760:IBD458760 IKW458760:IKZ458760 IUS458760:IUV458760 JEO458760:JER458760 JOK458760:JON458760 JYG458760:JYJ458760 KIC458760:KIF458760 KRY458760:KSB458760 LBU458760:LBX458760 LLQ458760:LLT458760 LVM458760:LVP458760 MFI458760:MFL458760 MPE458760:MPH458760 MZA458760:MZD458760 NIW458760:NIZ458760 NSS458760:NSV458760 OCO458760:OCR458760 OMK458760:OMN458760 OWG458760:OWJ458760 PGC458760:PGF458760 PPY458760:PQB458760 PZU458760:PZX458760 QJQ458760:QJT458760 QTM458760:QTP458760 RDI458760:RDL458760 RNE458760:RNH458760 RXA458760:RXD458760 SGW458760:SGZ458760 SQS458760:SQV458760 TAO458760:TAR458760 TKK458760:TKN458760 TUG458760:TUJ458760 UEC458760:UEF458760 UNY458760:UOB458760 UXU458760:UXX458760 VHQ458760:VHT458760 VRM458760:VRP458760 WBI458760:WBL458760 WLE458760:WLH458760 WVA458760:WVD458760 A524296:D524296 IO524296:IR524296 SK524296:SN524296 ACG524296:ACJ524296 AMC524296:AMF524296 AVY524296:AWB524296 BFU524296:BFX524296 BPQ524296:BPT524296 BZM524296:BZP524296 CJI524296:CJL524296 CTE524296:CTH524296 DDA524296:DDD524296 DMW524296:DMZ524296 DWS524296:DWV524296 EGO524296:EGR524296 EQK524296:EQN524296 FAG524296:FAJ524296 FKC524296:FKF524296 FTY524296:FUB524296 GDU524296:GDX524296 GNQ524296:GNT524296 GXM524296:GXP524296 HHI524296:HHL524296 HRE524296:HRH524296 IBA524296:IBD524296 IKW524296:IKZ524296 IUS524296:IUV524296 JEO524296:JER524296 JOK524296:JON524296 JYG524296:JYJ524296 KIC524296:KIF524296 KRY524296:KSB524296 LBU524296:LBX524296 LLQ524296:LLT524296 LVM524296:LVP524296 MFI524296:MFL524296 MPE524296:MPH524296 MZA524296:MZD524296 NIW524296:NIZ524296 NSS524296:NSV524296 OCO524296:OCR524296 OMK524296:OMN524296 OWG524296:OWJ524296 PGC524296:PGF524296 PPY524296:PQB524296 PZU524296:PZX524296 QJQ524296:QJT524296 QTM524296:QTP524296 RDI524296:RDL524296 RNE524296:RNH524296 RXA524296:RXD524296 SGW524296:SGZ524296 SQS524296:SQV524296 TAO524296:TAR524296 TKK524296:TKN524296 TUG524296:TUJ524296 UEC524296:UEF524296 UNY524296:UOB524296 UXU524296:UXX524296 VHQ524296:VHT524296 VRM524296:VRP524296 WBI524296:WBL524296 WLE524296:WLH524296 WVA524296:WVD524296 A589832:D589832 IO589832:IR589832 SK589832:SN589832 ACG589832:ACJ589832 AMC589832:AMF589832 AVY589832:AWB589832 BFU589832:BFX589832 BPQ589832:BPT589832 BZM589832:BZP589832 CJI589832:CJL589832 CTE589832:CTH589832 DDA589832:DDD589832 DMW589832:DMZ589832 DWS589832:DWV589832 EGO589832:EGR589832 EQK589832:EQN589832 FAG589832:FAJ589832 FKC589832:FKF589832 FTY589832:FUB589832 GDU589832:GDX589832 GNQ589832:GNT589832 GXM589832:GXP589832 HHI589832:HHL589832 HRE589832:HRH589832 IBA589832:IBD589832 IKW589832:IKZ589832 IUS589832:IUV589832 JEO589832:JER589832 JOK589832:JON589832 JYG589832:JYJ589832 KIC589832:KIF589832 KRY589832:KSB589832 LBU589832:LBX589832 LLQ589832:LLT589832 LVM589832:LVP589832 MFI589832:MFL589832 MPE589832:MPH589832 MZA589832:MZD589832 NIW589832:NIZ589832 NSS589832:NSV589832 OCO589832:OCR589832 OMK589832:OMN589832 OWG589832:OWJ589832 PGC589832:PGF589832 PPY589832:PQB589832 PZU589832:PZX589832 QJQ589832:QJT589832 QTM589832:QTP589832 RDI589832:RDL589832 RNE589832:RNH589832 RXA589832:RXD589832 SGW589832:SGZ589832 SQS589832:SQV589832 TAO589832:TAR589832 TKK589832:TKN589832 TUG589832:TUJ589832 UEC589832:UEF589832 UNY589832:UOB589832 UXU589832:UXX589832 VHQ589832:VHT589832 VRM589832:VRP589832 WBI589832:WBL589832 WLE589832:WLH589832 WVA589832:WVD589832 A655368:D655368 IO655368:IR655368 SK655368:SN655368 ACG655368:ACJ655368 AMC655368:AMF655368 AVY655368:AWB655368 BFU655368:BFX655368 BPQ655368:BPT655368 BZM655368:BZP655368 CJI655368:CJL655368 CTE655368:CTH655368 DDA655368:DDD655368 DMW655368:DMZ655368 DWS655368:DWV655368 EGO655368:EGR655368 EQK655368:EQN655368 FAG655368:FAJ655368 FKC655368:FKF655368 FTY655368:FUB655368 GDU655368:GDX655368 GNQ655368:GNT655368 GXM655368:GXP655368 HHI655368:HHL655368 HRE655368:HRH655368 IBA655368:IBD655368 IKW655368:IKZ655368 IUS655368:IUV655368 JEO655368:JER655368 JOK655368:JON655368 JYG655368:JYJ655368 KIC655368:KIF655368 KRY655368:KSB655368 LBU655368:LBX655368 LLQ655368:LLT655368 LVM655368:LVP655368 MFI655368:MFL655368 MPE655368:MPH655368 MZA655368:MZD655368 NIW655368:NIZ655368 NSS655368:NSV655368 OCO655368:OCR655368 OMK655368:OMN655368 OWG655368:OWJ655368 PGC655368:PGF655368 PPY655368:PQB655368 PZU655368:PZX655368 QJQ655368:QJT655368 QTM655368:QTP655368 RDI655368:RDL655368 RNE655368:RNH655368 RXA655368:RXD655368 SGW655368:SGZ655368 SQS655368:SQV655368 TAO655368:TAR655368 TKK655368:TKN655368 TUG655368:TUJ655368 UEC655368:UEF655368 UNY655368:UOB655368 UXU655368:UXX655368 VHQ655368:VHT655368 VRM655368:VRP655368 WBI655368:WBL655368 WLE655368:WLH655368 WVA655368:WVD655368 A720904:D720904 IO720904:IR720904 SK720904:SN720904 ACG720904:ACJ720904 AMC720904:AMF720904 AVY720904:AWB720904 BFU720904:BFX720904 BPQ720904:BPT720904 BZM720904:BZP720904 CJI720904:CJL720904 CTE720904:CTH720904 DDA720904:DDD720904 DMW720904:DMZ720904 DWS720904:DWV720904 EGO720904:EGR720904 EQK720904:EQN720904 FAG720904:FAJ720904 FKC720904:FKF720904 FTY720904:FUB720904 GDU720904:GDX720904 GNQ720904:GNT720904 GXM720904:GXP720904 HHI720904:HHL720904 HRE720904:HRH720904 IBA720904:IBD720904 IKW720904:IKZ720904 IUS720904:IUV720904 JEO720904:JER720904 JOK720904:JON720904 JYG720904:JYJ720904 KIC720904:KIF720904 KRY720904:KSB720904 LBU720904:LBX720904 LLQ720904:LLT720904 LVM720904:LVP720904 MFI720904:MFL720904 MPE720904:MPH720904 MZA720904:MZD720904 NIW720904:NIZ720904 NSS720904:NSV720904 OCO720904:OCR720904 OMK720904:OMN720904 OWG720904:OWJ720904 PGC720904:PGF720904 PPY720904:PQB720904 PZU720904:PZX720904 QJQ720904:QJT720904 QTM720904:QTP720904 RDI720904:RDL720904 RNE720904:RNH720904 RXA720904:RXD720904 SGW720904:SGZ720904 SQS720904:SQV720904 TAO720904:TAR720904 TKK720904:TKN720904 TUG720904:TUJ720904 UEC720904:UEF720904 UNY720904:UOB720904 UXU720904:UXX720904 VHQ720904:VHT720904 VRM720904:VRP720904 WBI720904:WBL720904 WLE720904:WLH720904 WVA720904:WVD720904 A786440:D786440 IO786440:IR786440 SK786440:SN786440 ACG786440:ACJ786440 AMC786440:AMF786440 AVY786440:AWB786440 BFU786440:BFX786440 BPQ786440:BPT786440 BZM786440:BZP786440 CJI786440:CJL786440 CTE786440:CTH786440 DDA786440:DDD786440 DMW786440:DMZ786440 DWS786440:DWV786440 EGO786440:EGR786440 EQK786440:EQN786440 FAG786440:FAJ786440 FKC786440:FKF786440 FTY786440:FUB786440 GDU786440:GDX786440 GNQ786440:GNT786440 GXM786440:GXP786440 HHI786440:HHL786440 HRE786440:HRH786440 IBA786440:IBD786440 IKW786440:IKZ786440 IUS786440:IUV786440 JEO786440:JER786440 JOK786440:JON786440 JYG786440:JYJ786440 KIC786440:KIF786440 KRY786440:KSB786440 LBU786440:LBX786440 LLQ786440:LLT786440 LVM786440:LVP786440 MFI786440:MFL786440 MPE786440:MPH786440 MZA786440:MZD786440 NIW786440:NIZ786440 NSS786440:NSV786440 OCO786440:OCR786440 OMK786440:OMN786440 OWG786440:OWJ786440 PGC786440:PGF786440 PPY786440:PQB786440 PZU786440:PZX786440 QJQ786440:QJT786440 QTM786440:QTP786440 RDI786440:RDL786440 RNE786440:RNH786440 RXA786440:RXD786440 SGW786440:SGZ786440 SQS786440:SQV786440 TAO786440:TAR786440 TKK786440:TKN786440 TUG786440:TUJ786440 UEC786440:UEF786440 UNY786440:UOB786440 UXU786440:UXX786440 VHQ786440:VHT786440 VRM786440:VRP786440 WBI786440:WBL786440 WLE786440:WLH786440 WVA786440:WVD786440 A851976:D851976 IO851976:IR851976 SK851976:SN851976 ACG851976:ACJ851976 AMC851976:AMF851976 AVY851976:AWB851976 BFU851976:BFX851976 BPQ851976:BPT851976 BZM851976:BZP851976 CJI851976:CJL851976 CTE851976:CTH851976 DDA851976:DDD851976 DMW851976:DMZ851976 DWS851976:DWV851976 EGO851976:EGR851976 EQK851976:EQN851976 FAG851976:FAJ851976 FKC851976:FKF851976 FTY851976:FUB851976 GDU851976:GDX851976 GNQ851976:GNT851976 GXM851976:GXP851976 HHI851976:HHL851976 HRE851976:HRH851976 IBA851976:IBD851976 IKW851976:IKZ851976 IUS851976:IUV851976 JEO851976:JER851976 JOK851976:JON851976 JYG851976:JYJ851976 KIC851976:KIF851976 KRY851976:KSB851976 LBU851976:LBX851976 LLQ851976:LLT851976 LVM851976:LVP851976 MFI851976:MFL851976 MPE851976:MPH851976 MZA851976:MZD851976 NIW851976:NIZ851976 NSS851976:NSV851976 OCO851976:OCR851976 OMK851976:OMN851976 OWG851976:OWJ851976 PGC851976:PGF851976 PPY851976:PQB851976 PZU851976:PZX851976 QJQ851976:QJT851976 QTM851976:QTP851976 RDI851976:RDL851976 RNE851976:RNH851976 RXA851976:RXD851976 SGW851976:SGZ851976 SQS851976:SQV851976 TAO851976:TAR851976 TKK851976:TKN851976 TUG851976:TUJ851976 UEC851976:UEF851976 UNY851976:UOB851976 UXU851976:UXX851976 VHQ851976:VHT851976 VRM851976:VRP851976 WBI851976:WBL851976 WLE851976:WLH851976 WVA851976:WVD851976 A917512:D917512 IO917512:IR917512 SK917512:SN917512 ACG917512:ACJ917512 AMC917512:AMF917512 AVY917512:AWB917512 BFU917512:BFX917512 BPQ917512:BPT917512 BZM917512:BZP917512 CJI917512:CJL917512 CTE917512:CTH917512 DDA917512:DDD917512 DMW917512:DMZ917512 DWS917512:DWV917512 EGO917512:EGR917512 EQK917512:EQN917512 FAG917512:FAJ917512 FKC917512:FKF917512 FTY917512:FUB917512 GDU917512:GDX917512 GNQ917512:GNT917512 GXM917512:GXP917512 HHI917512:HHL917512 HRE917512:HRH917512 IBA917512:IBD917512 IKW917512:IKZ917512 IUS917512:IUV917512 JEO917512:JER917512 JOK917512:JON917512 JYG917512:JYJ917512 KIC917512:KIF917512 KRY917512:KSB917512 LBU917512:LBX917512 LLQ917512:LLT917512 LVM917512:LVP917512 MFI917512:MFL917512 MPE917512:MPH917512 MZA917512:MZD917512 NIW917512:NIZ917512 NSS917512:NSV917512 OCO917512:OCR917512 OMK917512:OMN917512 OWG917512:OWJ917512 PGC917512:PGF917512 PPY917512:PQB917512 PZU917512:PZX917512 QJQ917512:QJT917512 QTM917512:QTP917512 RDI917512:RDL917512 RNE917512:RNH917512 RXA917512:RXD917512 SGW917512:SGZ917512 SQS917512:SQV917512 TAO917512:TAR917512 TKK917512:TKN917512 TUG917512:TUJ917512 UEC917512:UEF917512 UNY917512:UOB917512 UXU917512:UXX917512 VHQ917512:VHT917512 VRM917512:VRP917512 WBI917512:WBL917512 WLE917512:WLH917512 WVA917512:WVD917512 A983048:D983048 IO983048:IR983048 SK983048:SN983048 ACG983048:ACJ983048 AMC983048:AMF983048 AVY983048:AWB983048 BFU983048:BFX983048 BPQ983048:BPT983048 BZM983048:BZP983048 CJI983048:CJL983048 CTE983048:CTH983048 DDA983048:DDD983048 DMW983048:DMZ983048 DWS983048:DWV983048 EGO983048:EGR983048 EQK983048:EQN983048 FAG983048:FAJ983048 FKC983048:FKF983048 FTY983048:FUB983048 GDU983048:GDX983048 GNQ983048:GNT983048 GXM983048:GXP983048 HHI983048:HHL983048 HRE983048:HRH983048 IBA983048:IBD983048 IKW983048:IKZ983048 IUS983048:IUV983048 JEO983048:JER983048 JOK983048:JON983048 JYG983048:JYJ983048 KIC983048:KIF983048 KRY983048:KSB983048 LBU983048:LBX983048 LLQ983048:LLT983048 LVM983048:LVP983048 MFI983048:MFL983048 MPE983048:MPH983048 MZA983048:MZD983048 NIW983048:NIZ983048 NSS983048:NSV983048 OCO983048:OCR983048 OMK983048:OMN983048 OWG983048:OWJ983048 PGC983048:PGF983048 PPY983048:PQB983048 PZU983048:PZX983048 QJQ983048:QJT983048 QTM983048:QTP983048 RDI983048:RDL983048 RNE983048:RNH983048 RXA983048:RXD983048 SGW983048:SGZ983048 SQS983048:SQV983048 TAO983048:TAR983048 TKK983048:TKN983048 TUG983048:TUJ983048 UEC983048:UEF983048 UNY983048:UOB983048 UXU983048:UXX983048 VHQ983048:VHT983048 VRM983048:VRP983048 WBI983048:WBL983048 WLE983048:WLH983048 WVA983048:WVD983048" xr:uid="{00000000-0002-0000-0800-000000000000}">
      <formula1>Table2indicators</formula1>
    </dataValidation>
    <dataValidation type="list" allowBlank="1" showInputMessage="1" showErrorMessage="1" sqref="A6:D6" xr:uid="{00000000-0002-0000-0800-000001000000}">
      <formula1>T2indicators</formula1>
    </dataValidation>
  </dataValidations>
  <pageMargins left="0.70866141732283472" right="0.70866141732283472" top="0.74803149606299213" bottom="0.74803149606299213" header="0.31496062992125984" footer="0.31496062992125984"/>
  <pageSetup paperSize="9" fitToWidth="0" orientation="portrait" r:id="rId1"/>
  <ignoredErrors>
    <ignoredError sqref="D9 A8 B11:D15 C16:D16 B17:D22" unlocked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33</vt:i4>
      </vt:variant>
    </vt:vector>
  </HeadingPairs>
  <TitlesOfParts>
    <vt:vector size="64" baseType="lpstr">
      <vt:lpstr>Cover</vt:lpstr>
      <vt:lpstr>Index</vt:lpstr>
      <vt:lpstr>Denominators</vt:lpstr>
      <vt:lpstr>Table 1a</vt:lpstr>
      <vt:lpstr>Table 1b</vt:lpstr>
      <vt:lpstr>Table 1c</vt:lpstr>
      <vt:lpstr>Table 1d</vt:lpstr>
      <vt:lpstr>Table 2 data</vt:lpstr>
      <vt:lpstr>Table 2</vt:lpstr>
      <vt:lpstr>T3ab4ab Feeder Sheet</vt:lpstr>
      <vt:lpstr>Table 3a</vt:lpstr>
      <vt:lpstr>Table 3b</vt:lpstr>
      <vt:lpstr>Table 3c</vt:lpstr>
      <vt:lpstr>T4ab</vt:lpstr>
      <vt:lpstr>Table 3d</vt:lpstr>
      <vt:lpstr>Table 3e</vt:lpstr>
      <vt:lpstr>Table 4a</vt:lpstr>
      <vt:lpstr>Table 4b</vt:lpstr>
      <vt:lpstr>5ab lookup</vt:lpstr>
      <vt:lpstr>5ab Feeder Sheet</vt:lpstr>
      <vt:lpstr>Table 5a</vt:lpstr>
      <vt:lpstr>Table 5b</vt:lpstr>
      <vt:lpstr>6ab lookup</vt:lpstr>
      <vt:lpstr>Table 6 Feeder Sheet</vt:lpstr>
      <vt:lpstr>Table 6a</vt:lpstr>
      <vt:lpstr>Table 6b</vt:lpstr>
      <vt:lpstr>Table 7a</vt:lpstr>
      <vt:lpstr>Table 7b</vt:lpstr>
      <vt:lpstr>Table 8a</vt:lpstr>
      <vt:lpstr>Table 8b</vt:lpstr>
      <vt:lpstr>Sheet1</vt:lpstr>
      <vt:lpstr>Denominators_T2</vt:lpstr>
      <vt:lpstr>Denominators2014</vt:lpstr>
      <vt:lpstr>Denominators2014T5</vt:lpstr>
      <vt:lpstr>Gender</vt:lpstr>
      <vt:lpstr>Index!Print_Area</vt:lpstr>
      <vt:lpstr>'Table 1c'!Print_Area</vt:lpstr>
      <vt:lpstr>'Table 1d'!Print_Area</vt:lpstr>
      <vt:lpstr>'Table 3a'!Print_Area</vt:lpstr>
      <vt:lpstr>'Table 3b'!Print_Area</vt:lpstr>
      <vt:lpstr>'Table 3c'!Print_Area</vt:lpstr>
      <vt:lpstr>'Table 3d'!Print_Area</vt:lpstr>
      <vt:lpstr>'Table 3e'!Print_Area</vt:lpstr>
      <vt:lpstr>'Table 4a'!Print_Area</vt:lpstr>
      <vt:lpstr>'Table 4b'!Print_Area</vt:lpstr>
      <vt:lpstr>'Table 5a'!Print_Area</vt:lpstr>
      <vt:lpstr>'Table 5b'!Print_Area</vt:lpstr>
      <vt:lpstr>'Table 6 Feeder Sheet'!Print_Area</vt:lpstr>
      <vt:lpstr>'Table 6a'!Print_Area</vt:lpstr>
      <vt:lpstr>'Table 7a'!Print_Area</vt:lpstr>
      <vt:lpstr>'Table 7b'!Print_Area</vt:lpstr>
      <vt:lpstr>'Table 8a'!Print_Area</vt:lpstr>
      <vt:lpstr>'Table 8b'!Print_Area</vt:lpstr>
      <vt:lpstr>'Table 5a'!Print_Titles</vt:lpstr>
      <vt:lpstr>'Table 6 Feeder Sheet'!Print_Titles</vt:lpstr>
      <vt:lpstr>T2indicators</vt:lpstr>
      <vt:lpstr>'T3ab4ab Feeder Sheet'!T3_Percentage</vt:lpstr>
      <vt:lpstr>T3_Percentage</vt:lpstr>
      <vt:lpstr>'T3ab4ab Feeder Sheet'!T3abcd</vt:lpstr>
      <vt:lpstr>T3abcd</vt:lpstr>
      <vt:lpstr>T4ab</vt:lpstr>
      <vt:lpstr>Table5</vt:lpstr>
      <vt:lpstr>Table52014</vt:lpstr>
      <vt:lpstr>Table6</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Archbold</dc:creator>
  <cp:lastModifiedBy>Microsoft Office User</cp:lastModifiedBy>
  <cp:lastPrinted>2016-01-19T11:09:58Z</cp:lastPrinted>
  <dcterms:created xsi:type="dcterms:W3CDTF">2012-01-24T15:03:38Z</dcterms:created>
  <dcterms:modified xsi:type="dcterms:W3CDTF">2020-09-17T07:37:34Z</dcterms:modified>
</cp:coreProperties>
</file>