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la Dumen\Desktop\Aly 6050\Week 4 - Decsision Making Analysis\"/>
    </mc:Choice>
  </mc:AlternateContent>
  <xr:revisionPtr revIDLastSave="0" documentId="13_ncr:1_{0675B218-41FC-4579-B865-940E510E410D}" xr6:coauthVersionLast="45" xr6:coauthVersionMax="45" xr10:uidLastSave="{00000000-0000-0000-0000-000000000000}"/>
  <bookViews>
    <workbookView xWindow="-108" yWindow="-108" windowWidth="23256" windowHeight="12576" xr2:uid="{99F209D9-21D8-4BC5-8307-8FF739B77C9F}"/>
  </bookViews>
  <sheets>
    <sheet name="Sheet1" sheetId="1" r:id="rId1"/>
    <sheet name="Sheet2" sheetId="2" r:id="rId2"/>
  </sheets>
  <definedNames>
    <definedName name="solver_adj" localSheetId="0" hidden="1">Sheet1!$C$12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Sheet1!$G$10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Sheet1!$G$8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17700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C11" i="1" l="1"/>
  <c r="G6" i="1" s="1"/>
  <c r="C12" i="1" l="1"/>
  <c r="G5" i="1" s="1"/>
  <c r="G8" i="1" l="1"/>
  <c r="F23" i="1" s="1"/>
  <c r="C19" i="1" l="1"/>
</calcChain>
</file>

<file path=xl/sharedStrings.xml><?xml version="1.0" encoding="utf-8"?>
<sst xmlns="http://schemas.openxmlformats.org/spreadsheetml/2006/main" count="22" uniqueCount="20">
  <si>
    <t>Unit Cost</t>
  </si>
  <si>
    <t>Ordering Cost</t>
  </si>
  <si>
    <t>Number of orders</t>
  </si>
  <si>
    <t>Total Cost</t>
  </si>
  <si>
    <t xml:space="preserve">Holding Cost </t>
  </si>
  <si>
    <t>Holding Cost Number</t>
  </si>
  <si>
    <t>Demand Number</t>
  </si>
  <si>
    <t>Ordering Cost Number</t>
  </si>
  <si>
    <t>Average Inventory</t>
  </si>
  <si>
    <t xml:space="preserve">Order Quantity </t>
  </si>
  <si>
    <t>One Way Data table</t>
  </si>
  <si>
    <t>Ordering Quantity</t>
  </si>
  <si>
    <t xml:space="preserve">Variables given in the problem </t>
  </si>
  <si>
    <t>Inputs we determine</t>
  </si>
  <si>
    <t>Outputs</t>
  </si>
  <si>
    <t>In this Problem, uncontrollable variable is demand.</t>
  </si>
  <si>
    <t xml:space="preserve"> We have no control over demand. Moreover, Our parameters are Holding cost, Ordering Cost, Number of orders and Order Quantity. </t>
  </si>
  <si>
    <t xml:space="preserve">Finally, Our decision variable is Total cost. </t>
  </si>
  <si>
    <t>Number of Quantity</t>
  </si>
  <si>
    <t>Two-Way data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</si>
</sst>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2" borderId="0" xfId="1" applyNumberFormat="1" applyFont="1" applyFill="1"/>
    <xf numFmtId="0" fontId="0" fillId="2" borderId="0" xfId="1" applyNumberFormat="1" applyFont="1" applyFill="1"/>
    <xf numFmtId="1" fontId="0" fillId="3" borderId="0" xfId="0" applyNumberFormat="1" applyFill="1"/>
    <xf numFmtId="0" fontId="0" fillId="3" borderId="0" xfId="0" applyFill="1"/>
    <xf numFmtId="164" fontId="0" fillId="4" borderId="0" xfId="1" applyNumberFormat="1" applyFont="1" applyFill="1"/>
    <xf numFmtId="0" fontId="0" fillId="2" borderId="0" xfId="0" applyFill="1"/>
    <xf numFmtId="0" fontId="0" fillId="4" borderId="0" xfId="0" applyFill="1"/>
    <xf numFmtId="0" fontId="0" fillId="0" borderId="0" xfId="0" applyBorder="1"/>
    <xf numFmtId="0" fontId="0" fillId="0" borderId="0" xfId="1" applyNumberFormat="1" applyFont="1" applyBorder="1"/>
    <xf numFmtId="0" fontId="2" fillId="0" borderId="0" xfId="0" applyFont="1" applyBorder="1"/>
    <xf numFmtId="0" fontId="2" fillId="0" borderId="0" xfId="1" applyNumberFormat="1" applyFont="1" applyBorder="1"/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Total cost versus Order Quantity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Sheet1!$B$20:$B$40</c:f>
              <c:numCache>
                <c:formatCode>General</c:formatCode>
                <c:ptCount val="21"/>
                <c:pt idx="0">
                  <c:v>600</c:v>
                </c:pt>
                <c:pt idx="1">
                  <c:v>610</c:v>
                </c:pt>
                <c:pt idx="2">
                  <c:v>620</c:v>
                </c:pt>
                <c:pt idx="3">
                  <c:v>630</c:v>
                </c:pt>
                <c:pt idx="4">
                  <c:v>640</c:v>
                </c:pt>
                <c:pt idx="5">
                  <c:v>650</c:v>
                </c:pt>
                <c:pt idx="6">
                  <c:v>660</c:v>
                </c:pt>
                <c:pt idx="7">
                  <c:v>670</c:v>
                </c:pt>
                <c:pt idx="8">
                  <c:v>680</c:v>
                </c:pt>
                <c:pt idx="9">
                  <c:v>690</c:v>
                </c:pt>
                <c:pt idx="10">
                  <c:v>700</c:v>
                </c:pt>
                <c:pt idx="11">
                  <c:v>710</c:v>
                </c:pt>
                <c:pt idx="12">
                  <c:v>720</c:v>
                </c:pt>
                <c:pt idx="13">
                  <c:v>730</c:v>
                </c:pt>
                <c:pt idx="14">
                  <c:v>740</c:v>
                </c:pt>
                <c:pt idx="15">
                  <c:v>750</c:v>
                </c:pt>
                <c:pt idx="16">
                  <c:v>760</c:v>
                </c:pt>
                <c:pt idx="17">
                  <c:v>770</c:v>
                </c:pt>
                <c:pt idx="18">
                  <c:v>780</c:v>
                </c:pt>
                <c:pt idx="19">
                  <c:v>790</c:v>
                </c:pt>
                <c:pt idx="20">
                  <c:v>800</c:v>
                </c:pt>
              </c:numCache>
            </c:numRef>
          </c:xVal>
          <c:yVal>
            <c:numRef>
              <c:f>Sheet1!$C$20:$C$40</c:f>
              <c:numCache>
                <c:formatCode>0.0</c:formatCode>
                <c:ptCount val="21"/>
                <c:pt idx="0">
                  <c:v>10411.400000000001</c:v>
                </c:pt>
                <c:pt idx="1">
                  <c:v>10378.165409836067</c:v>
                </c:pt>
                <c:pt idx="2">
                  <c:v>10348.238064516128</c:v>
                </c:pt>
                <c:pt idx="3">
                  <c:v>10321.460476190477</c:v>
                </c:pt>
                <c:pt idx="4">
                  <c:v>10297.685000000001</c:v>
                </c:pt>
                <c:pt idx="5">
                  <c:v>10276.773076923077</c:v>
                </c:pt>
                <c:pt idx="6">
                  <c:v>10258.594545454545</c:v>
                </c:pt>
                <c:pt idx="7">
                  <c:v>10243.027014925374</c:v>
                </c:pt>
                <c:pt idx="8">
                  <c:v>10229.955294117648</c:v>
                </c:pt>
                <c:pt idx="9">
                  <c:v>10219.270869565218</c:v>
                </c:pt>
                <c:pt idx="10">
                  <c:v>10210.871428571429</c:v>
                </c:pt>
                <c:pt idx="11">
                  <c:v>10204.660422535211</c:v>
                </c:pt>
                <c:pt idx="12">
                  <c:v>10200.546666666665</c:v>
                </c:pt>
                <c:pt idx="13">
                  <c:v>10198.443972602739</c:v>
                </c:pt>
                <c:pt idx="14">
                  <c:v>10198.270810810811</c:v>
                </c:pt>
                <c:pt idx="15">
                  <c:v>10199.950000000001</c:v>
                </c:pt>
                <c:pt idx="16">
                  <c:v>10203.408421052631</c:v>
                </c:pt>
                <c:pt idx="17">
                  <c:v>10208.576753246754</c:v>
                </c:pt>
                <c:pt idx="18">
                  <c:v>10215.389230769233</c:v>
                </c:pt>
                <c:pt idx="19">
                  <c:v>10223.783417721519</c:v>
                </c:pt>
                <c:pt idx="20">
                  <c:v>10233.700000000001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C-45C2-9EDB-8BAA4A8CB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792368"/>
        <c:axId val="532788104"/>
      </c:scatterChart>
      <c:valAx>
        <c:axId val="532792368"/>
        <c:scaling>
          <c:orientation val="minMax"/>
          <c:max val="850"/>
          <c:min val="55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88104"/>
        <c:crosses val="autoZero"/>
        <c:crossBetween val="midCat"/>
        <c:majorUnit val="20"/>
      </c:valAx>
      <c:valAx>
        <c:axId val="5327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3</xdr:row>
      <xdr:rowOff>15240</xdr:rowOff>
    </xdr:from>
    <xdr:to>
      <xdr:col>15</xdr:col>
      <xdr:colOff>38100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9CD97-5A89-4CB2-8E6D-9ABA3173B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EE06-02B3-44F5-B70F-2B32AEE97119}">
  <dimension ref="B1:R52"/>
  <sheetViews>
    <sheetView tabSelected="1" workbookViewId="0">
      <selection activeCell="E10" sqref="E9:E10"/>
    </sheetView>
  </sheetViews>
  <sheetFormatPr defaultRowHeight="14.4" x14ac:dyDescent="0.3"/>
  <cols>
    <col min="2" max="2" width="19.33203125" bestFit="1" customWidth="1"/>
    <col min="3" max="3" width="12" bestFit="1" customWidth="1"/>
    <col min="4" max="4" width="8.88671875" style="2"/>
    <col min="6" max="6" width="26.21875" bestFit="1" customWidth="1"/>
    <col min="7" max="7" width="9.44140625" bestFit="1" customWidth="1"/>
    <col min="8" max="8" width="11.88671875" bestFit="1" customWidth="1"/>
    <col min="9" max="13" width="10.5546875" bestFit="1" customWidth="1"/>
    <col min="17" max="17" width="26.21875" bestFit="1" customWidth="1"/>
  </cols>
  <sheetData>
    <row r="1" spans="2:18" s="14" customFormat="1" x14ac:dyDescent="0.3">
      <c r="B1" s="16" t="s">
        <v>15</v>
      </c>
      <c r="C1" s="16"/>
      <c r="D1" s="17"/>
      <c r="E1" s="16"/>
      <c r="F1" s="16"/>
      <c r="G1" s="16"/>
      <c r="H1" s="16"/>
      <c r="I1" s="16"/>
    </row>
    <row r="2" spans="2:18" x14ac:dyDescent="0.3">
      <c r="B2" s="16" t="s">
        <v>16</v>
      </c>
      <c r="C2" s="16"/>
      <c r="D2" s="17"/>
      <c r="E2" s="16"/>
      <c r="F2" s="16"/>
      <c r="G2" s="16"/>
      <c r="H2" s="16"/>
      <c r="I2" s="16"/>
      <c r="J2" s="14"/>
      <c r="K2" s="14"/>
      <c r="L2" s="14"/>
      <c r="M2" s="14"/>
    </row>
    <row r="3" spans="2:18" x14ac:dyDescent="0.3">
      <c r="B3" s="16" t="s">
        <v>17</v>
      </c>
      <c r="C3" s="16"/>
      <c r="D3" s="17"/>
      <c r="E3" s="16"/>
      <c r="F3" s="16"/>
      <c r="G3" s="16"/>
      <c r="H3" s="16"/>
      <c r="I3" s="16"/>
      <c r="J3" s="14"/>
      <c r="K3" s="14"/>
      <c r="L3" s="14"/>
      <c r="M3" s="14"/>
    </row>
    <row r="4" spans="2:18" x14ac:dyDescent="0.3">
      <c r="B4" s="14"/>
      <c r="C4" s="14"/>
      <c r="D4" s="15"/>
      <c r="E4" s="14"/>
      <c r="F4" s="14"/>
      <c r="G4" s="14"/>
      <c r="H4" s="14"/>
      <c r="I4" s="14"/>
      <c r="J4" s="14"/>
      <c r="K4" s="14"/>
      <c r="L4" s="14"/>
      <c r="M4" s="14"/>
    </row>
    <row r="5" spans="2:18" x14ac:dyDescent="0.3">
      <c r="B5" t="s">
        <v>5</v>
      </c>
      <c r="C5" s="7">
        <v>0.16900000000000001</v>
      </c>
      <c r="F5" t="s">
        <v>4</v>
      </c>
      <c r="G5" s="11">
        <f>C12*C7*C5</f>
        <v>5092.8150000000005</v>
      </c>
      <c r="Q5" t="s">
        <v>12</v>
      </c>
      <c r="R5" s="12"/>
    </row>
    <row r="6" spans="2:18" x14ac:dyDescent="0.3">
      <c r="B6" t="s">
        <v>6</v>
      </c>
      <c r="C6" s="8">
        <v>17700</v>
      </c>
      <c r="F6" t="s">
        <v>1</v>
      </c>
      <c r="G6" s="11">
        <f>C11*C8</f>
        <v>5105.3061224489793</v>
      </c>
      <c r="Q6" t="s">
        <v>13</v>
      </c>
      <c r="R6" s="10"/>
    </row>
    <row r="7" spans="2:18" x14ac:dyDescent="0.3">
      <c r="B7" t="s">
        <v>0</v>
      </c>
      <c r="C7" s="8">
        <v>82</v>
      </c>
      <c r="G7" s="11"/>
      <c r="Q7" t="s">
        <v>14</v>
      </c>
      <c r="R7" s="13"/>
    </row>
    <row r="8" spans="2:18" x14ac:dyDescent="0.3">
      <c r="B8" t="s">
        <v>7</v>
      </c>
      <c r="C8" s="8">
        <v>212</v>
      </c>
      <c r="F8" t="s">
        <v>3</v>
      </c>
      <c r="G8" s="11">
        <f>G5+G6</f>
        <v>10198.12112244898</v>
      </c>
    </row>
    <row r="9" spans="2:18" x14ac:dyDescent="0.3">
      <c r="C9" s="2"/>
    </row>
    <row r="10" spans="2:18" x14ac:dyDescent="0.3">
      <c r="C10" s="2"/>
    </row>
    <row r="11" spans="2:18" x14ac:dyDescent="0.3">
      <c r="B11" t="s">
        <v>2</v>
      </c>
      <c r="C11" s="9">
        <f>17700/C13</f>
        <v>24.081632653061224</v>
      </c>
    </row>
    <row r="12" spans="2:18" x14ac:dyDescent="0.3">
      <c r="B12" t="s">
        <v>8</v>
      </c>
      <c r="C12">
        <f>C13/2</f>
        <v>367.5</v>
      </c>
    </row>
    <row r="13" spans="2:18" x14ac:dyDescent="0.3">
      <c r="B13" s="1" t="s">
        <v>9</v>
      </c>
      <c r="C13" s="10">
        <f>735</f>
        <v>735</v>
      </c>
    </row>
    <row r="17" spans="2:14" x14ac:dyDescent="0.3">
      <c r="B17" s="3" t="s">
        <v>10</v>
      </c>
    </row>
    <row r="18" spans="2:14" x14ac:dyDescent="0.3">
      <c r="B18" s="4" t="s">
        <v>18</v>
      </c>
      <c r="C18" s="4" t="s">
        <v>3</v>
      </c>
    </row>
    <row r="19" spans="2:14" x14ac:dyDescent="0.3">
      <c r="B19" s="6"/>
      <c r="C19" s="5">
        <f xml:space="preserve"> G8</f>
        <v>10198.12112244898</v>
      </c>
    </row>
    <row r="20" spans="2:14" x14ac:dyDescent="0.3">
      <c r="B20" s="6">
        <v>600</v>
      </c>
      <c r="C20" s="5">
        <f t="dataTable" ref="C20:C40" dt2D="0" dtr="0" r1="C13" ca="1"/>
        <v>10411.400000000001</v>
      </c>
    </row>
    <row r="21" spans="2:14" x14ac:dyDescent="0.3">
      <c r="B21" s="6">
        <v>610</v>
      </c>
      <c r="C21" s="5">
        <v>10378.165409836067</v>
      </c>
      <c r="F21" s="3" t="s">
        <v>19</v>
      </c>
    </row>
    <row r="22" spans="2:14" x14ac:dyDescent="0.3">
      <c r="B22" s="6">
        <v>620</v>
      </c>
      <c r="C22" s="5">
        <v>10348.238064516128</v>
      </c>
    </row>
    <row r="23" spans="2:14" x14ac:dyDescent="0.3">
      <c r="B23" s="6">
        <v>630</v>
      </c>
      <c r="C23" s="5">
        <v>10321.460476190477</v>
      </c>
      <c r="F23" s="5">
        <f>G8</f>
        <v>10198.12112244898</v>
      </c>
      <c r="G23" s="6">
        <v>76</v>
      </c>
      <c r="H23" s="6">
        <v>78</v>
      </c>
      <c r="I23" s="6">
        <v>80</v>
      </c>
      <c r="J23" s="6">
        <v>82</v>
      </c>
      <c r="K23" s="6">
        <v>84</v>
      </c>
      <c r="L23" s="6">
        <v>86</v>
      </c>
      <c r="M23" s="6">
        <v>88</v>
      </c>
      <c r="N23" s="3" t="s">
        <v>0</v>
      </c>
    </row>
    <row r="24" spans="2:14" x14ac:dyDescent="0.3">
      <c r="B24" s="6">
        <v>640</v>
      </c>
      <c r="C24" s="5">
        <v>10297.685000000001</v>
      </c>
      <c r="F24" s="6">
        <v>690</v>
      </c>
      <c r="G24" s="5">
        <f t="dataTable" ref="G24:M35" dt2D="1" dtr="1" r1="C7" r2="C13"/>
        <v>9869.4408695652164</v>
      </c>
      <c r="H24" s="5">
        <v>9986.050869565217</v>
      </c>
      <c r="I24" s="5">
        <v>10102.660869565218</v>
      </c>
      <c r="J24" s="5">
        <v>10219.270869565218</v>
      </c>
      <c r="K24" s="5">
        <v>10335.880869565217</v>
      </c>
      <c r="L24" s="5">
        <v>10452.490869565218</v>
      </c>
      <c r="M24" s="5">
        <v>10569.100869565216</v>
      </c>
    </row>
    <row r="25" spans="2:14" x14ac:dyDescent="0.3">
      <c r="B25" s="6">
        <v>650</v>
      </c>
      <c r="C25" s="5">
        <v>10276.773076923077</v>
      </c>
      <c r="F25" s="6">
        <v>695</v>
      </c>
      <c r="G25" s="5">
        <v>9862.4266906474822</v>
      </c>
      <c r="H25" s="5">
        <v>9979.8816906474822</v>
      </c>
      <c r="I25" s="5">
        <v>10097.336690647484</v>
      </c>
      <c r="J25" s="5">
        <v>10214.791690647482</v>
      </c>
      <c r="K25" s="5">
        <v>10332.246690647484</v>
      </c>
      <c r="L25" s="5">
        <v>10449.701690647482</v>
      </c>
      <c r="M25" s="5">
        <v>10567.156690647484</v>
      </c>
    </row>
    <row r="26" spans="2:14" x14ac:dyDescent="0.3">
      <c r="B26" s="6">
        <v>660</v>
      </c>
      <c r="C26" s="5">
        <v>10258.594545454545</v>
      </c>
      <c r="F26" s="6">
        <v>700</v>
      </c>
      <c r="G26" s="5">
        <v>9855.971428571429</v>
      </c>
      <c r="H26" s="5">
        <v>9974.2714285714283</v>
      </c>
      <c r="I26" s="5">
        <v>10092.571428571428</v>
      </c>
      <c r="J26" s="5">
        <v>10210.871428571429</v>
      </c>
      <c r="K26" s="5">
        <v>10329.17142857143</v>
      </c>
      <c r="L26" s="5">
        <v>10447.471428571429</v>
      </c>
      <c r="M26" s="5">
        <v>10565.771428571428</v>
      </c>
    </row>
    <row r="27" spans="2:14" x14ac:dyDescent="0.3">
      <c r="B27" s="6">
        <v>670</v>
      </c>
      <c r="C27" s="5">
        <v>10243.027014925374</v>
      </c>
      <c r="F27" s="6">
        <v>705</v>
      </c>
      <c r="G27" s="5">
        <v>9850.063191489362</v>
      </c>
      <c r="H27" s="5">
        <v>9969.2081914893624</v>
      </c>
      <c r="I27" s="5">
        <v>10088.353191489361</v>
      </c>
      <c r="J27" s="5">
        <v>10207.498191489361</v>
      </c>
      <c r="K27" s="5">
        <v>10326.643191489362</v>
      </c>
      <c r="L27" s="5">
        <v>10445.788191489362</v>
      </c>
      <c r="M27" s="5">
        <v>10564.933191489363</v>
      </c>
    </row>
    <row r="28" spans="2:14" x14ac:dyDescent="0.3">
      <c r="B28" s="6">
        <v>680</v>
      </c>
      <c r="C28" s="5">
        <v>10229.955294117648</v>
      </c>
      <c r="F28" s="6">
        <v>710</v>
      </c>
      <c r="G28" s="5">
        <v>9844.6904225352118</v>
      </c>
      <c r="H28" s="5">
        <v>9964.6804225352116</v>
      </c>
      <c r="I28" s="5">
        <v>10084.670422535211</v>
      </c>
      <c r="J28" s="5">
        <v>10204.660422535211</v>
      </c>
      <c r="K28" s="5">
        <v>10324.650422535211</v>
      </c>
      <c r="L28" s="5">
        <v>10444.640422535213</v>
      </c>
      <c r="M28" s="5">
        <v>10564.630422535211</v>
      </c>
    </row>
    <row r="29" spans="2:14" x14ac:dyDescent="0.3">
      <c r="B29" s="6">
        <v>690</v>
      </c>
      <c r="C29" s="5">
        <v>10219.270869565218</v>
      </c>
      <c r="F29" s="6">
        <v>715</v>
      </c>
      <c r="G29" s="5">
        <v>9839.8418881118887</v>
      </c>
      <c r="H29" s="5">
        <v>9960.6768881118878</v>
      </c>
      <c r="I29" s="5">
        <v>10081.511888111889</v>
      </c>
      <c r="J29" s="5">
        <v>10202.34688811189</v>
      </c>
      <c r="K29" s="5">
        <v>10323.181888111889</v>
      </c>
      <c r="L29" s="5">
        <v>10444.016888111888</v>
      </c>
      <c r="M29" s="5">
        <v>10564.851888111889</v>
      </c>
    </row>
    <row r="30" spans="2:14" x14ac:dyDescent="0.3">
      <c r="B30" s="6">
        <v>700</v>
      </c>
      <c r="C30" s="5">
        <v>10210.871428571429</v>
      </c>
      <c r="F30" s="6">
        <v>720</v>
      </c>
      <c r="G30" s="5">
        <v>9835.5066666666662</v>
      </c>
      <c r="H30" s="5">
        <v>9957.1866666666665</v>
      </c>
      <c r="I30" s="5">
        <v>10078.866666666667</v>
      </c>
      <c r="J30" s="5">
        <v>10200.546666666665</v>
      </c>
      <c r="K30" s="5">
        <v>10322.226666666666</v>
      </c>
      <c r="L30" s="5">
        <v>10443.906666666666</v>
      </c>
      <c r="M30" s="5">
        <v>10565.586666666666</v>
      </c>
    </row>
    <row r="31" spans="2:14" x14ac:dyDescent="0.3">
      <c r="B31" s="6">
        <v>710</v>
      </c>
      <c r="C31" s="5">
        <v>10204.660422535211</v>
      </c>
      <c r="F31" s="6">
        <v>725</v>
      </c>
      <c r="G31" s="5">
        <v>9831.6741379310351</v>
      </c>
      <c r="H31" s="5">
        <v>9954.1991379310348</v>
      </c>
      <c r="I31" s="5">
        <v>10076.724137931034</v>
      </c>
      <c r="J31" s="5">
        <v>10199.249137931034</v>
      </c>
      <c r="K31" s="5">
        <v>10321.774137931036</v>
      </c>
      <c r="L31" s="5">
        <v>10444.299137931035</v>
      </c>
      <c r="M31" s="5">
        <v>10566.824137931035</v>
      </c>
    </row>
    <row r="32" spans="2:14" x14ac:dyDescent="0.3">
      <c r="B32" s="6">
        <v>720</v>
      </c>
      <c r="C32" s="5">
        <v>10200.546666666665</v>
      </c>
      <c r="F32" s="6">
        <v>730</v>
      </c>
      <c r="G32" s="5">
        <v>9828.3339726027407</v>
      </c>
      <c r="H32" s="5">
        <v>9951.7039726027397</v>
      </c>
      <c r="I32" s="5">
        <v>10075.073972602739</v>
      </c>
      <c r="J32" s="5">
        <v>10198.443972602739</v>
      </c>
      <c r="K32" s="5">
        <v>10321.81397260274</v>
      </c>
      <c r="L32" s="5">
        <v>10445.183972602739</v>
      </c>
      <c r="M32" s="5">
        <v>10568.55397260274</v>
      </c>
    </row>
    <row r="33" spans="2:14" x14ac:dyDescent="0.3">
      <c r="B33" s="6">
        <v>730</v>
      </c>
      <c r="C33" s="5">
        <v>10198.443972602739</v>
      </c>
      <c r="F33" s="6">
        <v>735</v>
      </c>
      <c r="G33" s="5">
        <v>9825.4761224489794</v>
      </c>
      <c r="H33" s="5">
        <v>9949.6911224489795</v>
      </c>
      <c r="I33" s="5">
        <v>10073.90612244898</v>
      </c>
      <c r="J33" s="5">
        <v>10198.12112244898</v>
      </c>
      <c r="K33" s="5">
        <v>10322.33612244898</v>
      </c>
      <c r="L33" s="5">
        <v>10446.55112244898</v>
      </c>
      <c r="M33" s="5">
        <v>10570.766122448978</v>
      </c>
    </row>
    <row r="34" spans="2:14" x14ac:dyDescent="0.3">
      <c r="B34" s="6">
        <v>740</v>
      </c>
      <c r="C34" s="5">
        <v>10198.270810810811</v>
      </c>
      <c r="F34" s="6">
        <v>745</v>
      </c>
      <c r="G34" s="5">
        <v>9821.1685234899342</v>
      </c>
      <c r="H34" s="5">
        <v>9947.073523489933</v>
      </c>
      <c r="I34" s="5">
        <v>10072.978523489934</v>
      </c>
      <c r="J34" s="5">
        <v>10198.883523489934</v>
      </c>
      <c r="K34" s="5">
        <v>10324.788523489933</v>
      </c>
      <c r="L34" s="5">
        <v>10450.693523489932</v>
      </c>
      <c r="M34" s="5">
        <v>10576.598523489934</v>
      </c>
    </row>
    <row r="35" spans="2:14" x14ac:dyDescent="0.3">
      <c r="B35" s="6">
        <v>750</v>
      </c>
      <c r="C35" s="5">
        <v>10199.950000000001</v>
      </c>
      <c r="F35" s="6">
        <v>750</v>
      </c>
      <c r="G35" s="5">
        <v>9819.7000000000007</v>
      </c>
      <c r="H35" s="5">
        <v>9946.4500000000007</v>
      </c>
      <c r="I35" s="5">
        <v>10073.200000000001</v>
      </c>
      <c r="J35" s="5">
        <v>10199.950000000001</v>
      </c>
      <c r="K35" s="5">
        <v>10326.700000000001</v>
      </c>
      <c r="L35" s="5">
        <v>10453.450000000001</v>
      </c>
      <c r="M35" s="5">
        <v>10580.2</v>
      </c>
    </row>
    <row r="36" spans="2:14" x14ac:dyDescent="0.3">
      <c r="B36" s="6">
        <v>760</v>
      </c>
      <c r="C36" s="5">
        <v>10203.408421052631</v>
      </c>
      <c r="F36" s="4" t="s">
        <v>11</v>
      </c>
    </row>
    <row r="37" spans="2:14" x14ac:dyDescent="0.3">
      <c r="B37" s="6">
        <v>770</v>
      </c>
      <c r="C37" s="5">
        <v>10208.576753246754</v>
      </c>
    </row>
    <row r="38" spans="2:14" x14ac:dyDescent="0.3">
      <c r="B38" s="6">
        <v>780</v>
      </c>
      <c r="C38" s="5">
        <v>10215.389230769233</v>
      </c>
    </row>
    <row r="39" spans="2:14" x14ac:dyDescent="0.3">
      <c r="B39" s="6">
        <v>790</v>
      </c>
      <c r="C39" s="5">
        <v>10223.783417721519</v>
      </c>
      <c r="F39" s="5"/>
      <c r="G39" s="18"/>
      <c r="H39" s="18"/>
      <c r="I39" s="18"/>
      <c r="J39" s="18"/>
      <c r="K39" s="18"/>
      <c r="L39" s="18"/>
      <c r="M39" s="18"/>
      <c r="N39" s="3"/>
    </row>
    <row r="40" spans="2:14" x14ac:dyDescent="0.3">
      <c r="B40" s="6">
        <v>800</v>
      </c>
      <c r="C40" s="5">
        <v>10233.700000000001</v>
      </c>
      <c r="F40" s="6"/>
      <c r="G40" s="5"/>
      <c r="H40" s="5"/>
      <c r="I40" s="5"/>
      <c r="J40" s="5"/>
      <c r="K40" s="5"/>
      <c r="L40" s="5"/>
      <c r="M40" s="5"/>
    </row>
    <row r="41" spans="2:14" x14ac:dyDescent="0.3">
      <c r="F41" s="6"/>
      <c r="G41" s="5"/>
      <c r="H41" s="5"/>
      <c r="I41" s="5"/>
      <c r="J41" s="5"/>
      <c r="K41" s="5"/>
      <c r="L41" s="5"/>
      <c r="M41" s="5"/>
    </row>
    <row r="42" spans="2:14" x14ac:dyDescent="0.3">
      <c r="F42" s="6"/>
      <c r="G42" s="5"/>
      <c r="H42" s="5"/>
      <c r="I42" s="5"/>
      <c r="J42" s="5"/>
      <c r="K42" s="5"/>
      <c r="L42" s="5"/>
      <c r="M42" s="5"/>
    </row>
    <row r="43" spans="2:14" x14ac:dyDescent="0.3">
      <c r="F43" s="6"/>
      <c r="G43" s="5"/>
      <c r="H43" s="5"/>
      <c r="I43" s="5"/>
      <c r="J43" s="5"/>
      <c r="K43" s="5"/>
      <c r="L43" s="5"/>
      <c r="M43" s="5"/>
    </row>
    <row r="44" spans="2:14" x14ac:dyDescent="0.3">
      <c r="F44" s="6"/>
      <c r="G44" s="5"/>
      <c r="H44" s="5"/>
      <c r="I44" s="5"/>
      <c r="J44" s="5"/>
      <c r="K44" s="5"/>
      <c r="L44" s="5"/>
      <c r="M44" s="5"/>
    </row>
    <row r="45" spans="2:14" x14ac:dyDescent="0.3">
      <c r="F45" s="6"/>
      <c r="G45" s="5"/>
      <c r="H45" s="5"/>
      <c r="I45" s="5"/>
      <c r="J45" s="5"/>
      <c r="K45" s="5"/>
      <c r="L45" s="5"/>
      <c r="M45" s="5"/>
    </row>
    <row r="46" spans="2:14" x14ac:dyDescent="0.3">
      <c r="F46" s="6"/>
      <c r="G46" s="5"/>
      <c r="H46" s="5"/>
      <c r="I46" s="5"/>
      <c r="J46" s="5"/>
      <c r="K46" s="5"/>
      <c r="L46" s="5"/>
      <c r="M46" s="5"/>
    </row>
    <row r="47" spans="2:14" x14ac:dyDescent="0.3">
      <c r="F47" s="6"/>
      <c r="G47" s="5"/>
      <c r="H47" s="5"/>
      <c r="I47" s="5"/>
      <c r="J47" s="5"/>
      <c r="K47" s="5"/>
      <c r="L47" s="5"/>
      <c r="M47" s="5"/>
    </row>
    <row r="48" spans="2:14" x14ac:dyDescent="0.3">
      <c r="F48" s="6"/>
      <c r="G48" s="5"/>
      <c r="H48" s="5"/>
      <c r="I48" s="5"/>
      <c r="J48" s="5"/>
      <c r="K48" s="5"/>
      <c r="L48" s="5"/>
      <c r="M48" s="5"/>
    </row>
    <row r="49" spans="6:13" x14ac:dyDescent="0.3">
      <c r="F49" s="6"/>
      <c r="G49" s="5"/>
      <c r="H49" s="5"/>
      <c r="I49" s="5"/>
      <c r="J49" s="5"/>
      <c r="K49" s="5"/>
      <c r="L49" s="5"/>
      <c r="M49" s="5"/>
    </row>
    <row r="50" spans="6:13" x14ac:dyDescent="0.3">
      <c r="F50" s="6"/>
      <c r="G50" s="5"/>
      <c r="H50" s="5"/>
      <c r="I50" s="5"/>
      <c r="J50" s="5"/>
      <c r="K50" s="5"/>
      <c r="L50" s="5"/>
      <c r="M50" s="5"/>
    </row>
    <row r="51" spans="6:13" x14ac:dyDescent="0.3">
      <c r="F51" s="6"/>
      <c r="G51" s="5"/>
      <c r="H51" s="5"/>
      <c r="I51" s="5"/>
      <c r="J51" s="5"/>
      <c r="K51" s="5"/>
      <c r="L51" s="5"/>
      <c r="M51" s="5"/>
    </row>
    <row r="52" spans="6:13" x14ac:dyDescent="0.3">
      <c r="F52" s="4"/>
    </row>
  </sheetData>
  <conditionalFormatting sqref="G24:G35">
    <cfRule type="cellIs" dxfId="35" priority="17" operator="equal">
      <formula>MIN($G$24:$G$35)</formula>
    </cfRule>
  </conditionalFormatting>
  <conditionalFormatting sqref="H24">
    <cfRule type="cellIs" priority="16" operator="equal">
      <formula>"min"</formula>
    </cfRule>
  </conditionalFormatting>
  <conditionalFormatting sqref="H24:H35">
    <cfRule type="cellIs" dxfId="34" priority="15" operator="equal">
      <formula>MIN($H$24:$H$35)</formula>
    </cfRule>
  </conditionalFormatting>
  <conditionalFormatting sqref="I24:I35">
    <cfRule type="cellIs" dxfId="33" priority="14" operator="equal">
      <formula>MIN($I$24:$I$35)</formula>
    </cfRule>
  </conditionalFormatting>
  <conditionalFormatting sqref="J24:J35">
    <cfRule type="cellIs" dxfId="32" priority="13" operator="equal">
      <formula>MIN($J$24:$J$35)</formula>
    </cfRule>
  </conditionalFormatting>
  <conditionalFormatting sqref="K24:K35">
    <cfRule type="cellIs" dxfId="31" priority="12" operator="equal">
      <formula>MIN($K$24:$K$35)</formula>
    </cfRule>
  </conditionalFormatting>
  <conditionalFormatting sqref="L24:L35">
    <cfRule type="cellIs" dxfId="30" priority="11" operator="equal">
      <formula>MIN($L$24:$L$35)</formula>
    </cfRule>
  </conditionalFormatting>
  <conditionalFormatting sqref="M24:M35">
    <cfRule type="cellIs" dxfId="29" priority="10" operator="equal">
      <formula>MIN($M$24:$M$35)</formula>
    </cfRule>
  </conditionalFormatting>
  <conditionalFormatting sqref="C19:C40">
    <cfRule type="top10" dxfId="28" priority="9" bottom="1" rank="3"/>
  </conditionalFormatting>
  <conditionalFormatting sqref="G40:G51">
    <cfRule type="cellIs" dxfId="6" priority="8" operator="equal">
      <formula>MIN($G$24:$G$35)</formula>
    </cfRule>
  </conditionalFormatting>
  <conditionalFormatting sqref="H40">
    <cfRule type="cellIs" priority="7" operator="equal">
      <formula>"min"</formula>
    </cfRule>
  </conditionalFormatting>
  <conditionalFormatting sqref="H40:H51">
    <cfRule type="cellIs" dxfId="5" priority="6" operator="equal">
      <formula>MIN($H$24:$H$35)</formula>
    </cfRule>
  </conditionalFormatting>
  <conditionalFormatting sqref="I40:I51">
    <cfRule type="cellIs" dxfId="4" priority="5" operator="equal">
      <formula>MIN($I$24:$I$35)</formula>
    </cfRule>
  </conditionalFormatting>
  <conditionalFormatting sqref="J40:J51">
    <cfRule type="cellIs" dxfId="3" priority="4" operator="equal">
      <formula>MIN($J$24:$J$35)</formula>
    </cfRule>
  </conditionalFormatting>
  <conditionalFormatting sqref="K40:K51">
    <cfRule type="cellIs" dxfId="2" priority="3" operator="equal">
      <formula>MIN($K$24:$K$35)</formula>
    </cfRule>
  </conditionalFormatting>
  <conditionalFormatting sqref="L40:L51">
    <cfRule type="cellIs" dxfId="1" priority="2" operator="equal">
      <formula>MIN($L$24:$L$35)</formula>
    </cfRule>
  </conditionalFormatting>
  <conditionalFormatting sqref="M40:M51">
    <cfRule type="cellIs" dxfId="0" priority="1" operator="equal">
      <formula>MIN($M$24:$M$35)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4F8C-0D25-486E-8599-1E66A23F65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Dumen</dc:creator>
  <cp:lastModifiedBy>Damla Dumen</cp:lastModifiedBy>
  <dcterms:created xsi:type="dcterms:W3CDTF">2020-03-16T18:00:38Z</dcterms:created>
  <dcterms:modified xsi:type="dcterms:W3CDTF">2020-03-17T21:42:17Z</dcterms:modified>
</cp:coreProperties>
</file>