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a/dev/itmo-uni/sem2/MCH/lab1.11/"/>
    </mc:Choice>
  </mc:AlternateContent>
  <xr:revisionPtr revIDLastSave="0" documentId="13_ncr:1_{885ACAC0-6900-5F44-B2DC-11EDDE459442}" xr6:coauthVersionLast="47" xr6:coauthVersionMax="47" xr10:uidLastSave="{00000000-0000-0000-0000-000000000000}"/>
  <bookViews>
    <workbookView xWindow="0" yWindow="500" windowWidth="32780" windowHeight="17420" xr2:uid="{FC4ACCAD-F7C5-F541-98B9-62C9D89887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D16" i="1"/>
  <c r="D15" i="1"/>
  <c r="C19" i="1"/>
  <c r="C18" i="1"/>
  <c r="C14" i="1"/>
  <c r="C23" i="1" l="1"/>
</calcChain>
</file>

<file path=xl/sharedStrings.xml><?xml version="1.0" encoding="utf-8"?>
<sst xmlns="http://schemas.openxmlformats.org/spreadsheetml/2006/main" count="23" uniqueCount="17">
  <si>
    <t>x, см</t>
  </si>
  <si>
    <r>
      <t>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с</t>
    </r>
  </si>
  <si>
    <r>
      <t>t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с</t>
    </r>
  </si>
  <si>
    <t>𝑔 = 4𝜋 2𝐿( 𝑁/𝑡0 ) ^ 2</t>
  </si>
  <si>
    <t>t0, c</t>
  </si>
  <si>
    <t xml:space="preserve">N </t>
  </si>
  <si>
    <t xml:space="preserve">L </t>
  </si>
  <si>
    <t>g</t>
  </si>
  <si>
    <t>oL</t>
  </si>
  <si>
    <t>абс погр</t>
  </si>
  <si>
    <t>dL</t>
  </si>
  <si>
    <t>отн погр</t>
  </si>
  <si>
    <t>dt0</t>
  </si>
  <si>
    <t>ot0</t>
  </si>
  <si>
    <t>og</t>
  </si>
  <si>
    <t>dg</t>
  </si>
  <si>
    <t>табличное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</si>
</sst>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vertical="center" wrapText="1"/>
    </xf>
    <xf numFmtId="164" fontId="0" fillId="0" borderId="1" xfId="0" applyNumberFormat="1" applyBorder="1"/>
    <xf numFmtId="1" fontId="0" fillId="0" borderId="1" xfId="0" applyNumberFormat="1" applyBorder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t</a:t>
            </a:r>
            <a:r>
              <a:rPr lang="en-US" sz="1400" b="0" i="0" u="none" strike="noStrike" baseline="-25000">
                <a:effectLst/>
              </a:rPr>
              <a:t>1</a:t>
            </a:r>
            <a:r>
              <a:rPr lang="en-US" sz="1400" b="0" i="0" u="none" strike="noStrike" baseline="0">
                <a:effectLst/>
              </a:rPr>
              <a:t>(x) </a:t>
            </a:r>
            <a:r>
              <a:rPr lang="ru-RU" sz="1400" b="0" i="0" u="none" strike="noStrike" baseline="0">
                <a:effectLst/>
              </a:rPr>
              <a:t>и </a:t>
            </a:r>
            <a:r>
              <a:rPr lang="en-US" sz="1400" b="0" i="0" u="none" strike="noStrike" baseline="0">
                <a:effectLst/>
              </a:rPr>
              <a:t>t</a:t>
            </a:r>
            <a:r>
              <a:rPr lang="en-US" sz="1400" b="0" i="0" u="none" strike="noStrike" baseline="-25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(x)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Лист1!$B$3</c:f>
              <c:strCache>
                <c:ptCount val="1"/>
                <c:pt idx="0">
                  <c:v>t1,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Лист1!$C$3:$H$3</c:f>
              <c:numCache>
                <c:formatCode>0.000</c:formatCode>
                <c:ptCount val="6"/>
                <c:pt idx="0">
                  <c:v>11.252000000000001</c:v>
                </c:pt>
                <c:pt idx="1">
                  <c:v>11.342000000000001</c:v>
                </c:pt>
                <c:pt idx="2">
                  <c:v>11.494</c:v>
                </c:pt>
                <c:pt idx="3">
                  <c:v>11.622</c:v>
                </c:pt>
                <c:pt idx="4">
                  <c:v>11.746</c:v>
                </c:pt>
                <c:pt idx="5">
                  <c:v>11.662000000000001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D-4E4C-8D31-D49696699D2A}"/>
            </c:ext>
          </c:extLst>
        </c:ser>
        <c:ser>
          <c:idx val="2"/>
          <c:order val="1"/>
          <c:tx>
            <c:strRef>
              <c:f>Лист1!$B$4</c:f>
              <c:strCache>
                <c:ptCount val="1"/>
                <c:pt idx="0">
                  <c:v>t2, 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Лист1!$C$4:$H$4</c:f>
              <c:numCache>
                <c:formatCode>0.000</c:formatCode>
                <c:ptCount val="6"/>
                <c:pt idx="0">
                  <c:v>9.5419999999999998</c:v>
                </c:pt>
                <c:pt idx="1">
                  <c:v>10.301</c:v>
                </c:pt>
                <c:pt idx="2">
                  <c:v>11.065</c:v>
                </c:pt>
                <c:pt idx="3">
                  <c:v>11.795</c:v>
                </c:pt>
                <c:pt idx="4">
                  <c:v>12.244999999999999</c:v>
                </c:pt>
                <c:pt idx="5">
                  <c:v>12.62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D-4E4C-8D31-D4969669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589040"/>
        <c:axId val="909591440"/>
      </c:lineChart>
      <c:catAx>
        <c:axId val="909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591440"/>
        <c:crosses val="autoZero"/>
        <c:auto val="1"/>
        <c:lblAlgn val="ctr"/>
        <c:lblOffset val="100"/>
        <c:noMultiLvlLbl val="0"/>
      </c:catAx>
      <c:valAx>
        <c:axId val="909591440"/>
        <c:scaling>
          <c:orientation val="minMax"/>
          <c:max val="12.7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5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t</a:t>
            </a:r>
            <a:r>
              <a:rPr lang="en-US" sz="1800" b="0" i="0" baseline="-25000">
                <a:effectLst/>
              </a:rPr>
              <a:t>1</a:t>
            </a:r>
            <a:r>
              <a:rPr lang="en-US" sz="1800" b="0" i="0" baseline="0">
                <a:effectLst/>
              </a:rPr>
              <a:t>(x) </a:t>
            </a:r>
            <a:r>
              <a:rPr lang="ru-RU" sz="1800" b="0" i="0" baseline="0">
                <a:effectLst/>
              </a:rPr>
              <a:t>и </a:t>
            </a:r>
            <a:r>
              <a:rPr lang="en-US" sz="1800" b="0" i="0" baseline="0">
                <a:effectLst/>
              </a:rPr>
              <a:t>t</a:t>
            </a:r>
            <a:r>
              <a:rPr lang="en-US" sz="1800" b="0" i="0" baseline="-25000">
                <a:effectLst/>
              </a:rPr>
              <a:t>2</a:t>
            </a:r>
            <a:r>
              <a:rPr lang="en-US" sz="1800" b="0" i="0" baseline="0">
                <a:effectLst/>
              </a:rPr>
              <a:t>(x)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73569773911547"/>
          <c:y val="0.17415546929505271"/>
          <c:w val="0.85902466080407214"/>
          <c:h val="0.6095077248091951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Лист1!$M$3</c:f>
              <c:strCache>
                <c:ptCount val="1"/>
                <c:pt idx="0">
                  <c:v>t1, с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Лист1!$N$2:$S$2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Лист1!$N$3:$S$3</c:f>
              <c:numCache>
                <c:formatCode>0.000</c:formatCode>
                <c:ptCount val="6"/>
                <c:pt idx="0">
                  <c:v>11.26</c:v>
                </c:pt>
                <c:pt idx="1">
                  <c:v>11.35</c:v>
                </c:pt>
                <c:pt idx="2">
                  <c:v>11.49</c:v>
                </c:pt>
                <c:pt idx="3">
                  <c:v>11.62</c:v>
                </c:pt>
                <c:pt idx="4">
                  <c:v>11.74</c:v>
                </c:pt>
                <c:pt idx="5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B-6E42-BE3B-5D36D27A776F}"/>
            </c:ext>
          </c:extLst>
        </c:ser>
        <c:ser>
          <c:idx val="1"/>
          <c:order val="1"/>
          <c:tx>
            <c:strRef>
              <c:f>Лист1!$M$4</c:f>
              <c:strCache>
                <c:ptCount val="1"/>
                <c:pt idx="0">
                  <c:v>t1, с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Лист1!$N$2:$S$2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Лист1!$N$4:$S$4</c:f>
              <c:numCache>
                <c:formatCode>0.000</c:formatCode>
                <c:ptCount val="6"/>
                <c:pt idx="0">
                  <c:v>11.25</c:v>
                </c:pt>
                <c:pt idx="1">
                  <c:v>11.34</c:v>
                </c:pt>
                <c:pt idx="2">
                  <c:v>11.5</c:v>
                </c:pt>
                <c:pt idx="3">
                  <c:v>11.62</c:v>
                </c:pt>
                <c:pt idx="4">
                  <c:v>11.75</c:v>
                </c:pt>
                <c:pt idx="5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B-6E42-BE3B-5D36D27A776F}"/>
            </c:ext>
          </c:extLst>
        </c:ser>
        <c:ser>
          <c:idx val="2"/>
          <c:order val="2"/>
          <c:tx>
            <c:strRef>
              <c:f>Лист1!$M$5</c:f>
              <c:strCache>
                <c:ptCount val="1"/>
                <c:pt idx="0">
                  <c:v>t2, с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Лист1!$N$2:$S$2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Лист1!$N$5:$S$5</c:f>
              <c:numCache>
                <c:formatCode>0.000</c:formatCode>
                <c:ptCount val="6"/>
                <c:pt idx="0">
                  <c:v>9.5500000000000007</c:v>
                </c:pt>
                <c:pt idx="1">
                  <c:v>10.31</c:v>
                </c:pt>
                <c:pt idx="2">
                  <c:v>11.07</c:v>
                </c:pt>
                <c:pt idx="3">
                  <c:v>11.8</c:v>
                </c:pt>
                <c:pt idx="4">
                  <c:v>12.65</c:v>
                </c:pt>
                <c:pt idx="5">
                  <c:v>13.62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B-6E42-BE3B-5D36D27A776F}"/>
            </c:ext>
          </c:extLst>
        </c:ser>
        <c:ser>
          <c:idx val="3"/>
          <c:order val="3"/>
          <c:tx>
            <c:strRef>
              <c:f>Лист1!$M$6</c:f>
              <c:strCache>
                <c:ptCount val="1"/>
                <c:pt idx="0">
                  <c:v>t2, с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Лист1!$N$2:$S$2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Лист1!$N$6:$S$6</c:f>
              <c:numCache>
                <c:formatCode>0.000</c:formatCode>
                <c:ptCount val="6"/>
                <c:pt idx="0">
                  <c:v>9.5399999999999991</c:v>
                </c:pt>
                <c:pt idx="1">
                  <c:v>10.3</c:v>
                </c:pt>
                <c:pt idx="2">
                  <c:v>11.06</c:v>
                </c:pt>
                <c:pt idx="3">
                  <c:v>11.79</c:v>
                </c:pt>
                <c:pt idx="4">
                  <c:v>12.64</c:v>
                </c:pt>
                <c:pt idx="5">
                  <c:v>13.62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B-6E42-BE3B-5D36D27A7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21072"/>
        <c:axId val="379726672"/>
      </c:lineChart>
      <c:catAx>
        <c:axId val="3797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26672"/>
        <c:crosses val="autoZero"/>
        <c:auto val="1"/>
        <c:lblAlgn val="ctr"/>
        <c:lblOffset val="100"/>
        <c:noMultiLvlLbl val="0"/>
      </c:catAx>
      <c:valAx>
        <c:axId val="379726672"/>
        <c:scaling>
          <c:orientation val="minMax"/>
          <c:max val="13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7210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5</xdr:row>
      <xdr:rowOff>88899</xdr:rowOff>
    </xdr:from>
    <xdr:to>
      <xdr:col>11</xdr:col>
      <xdr:colOff>381000</xdr:colOff>
      <xdr:row>26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27B3C3-4E0D-30BC-2564-65F2732C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787613</xdr:colOff>
      <xdr:row>12</xdr:row>
      <xdr:rowOff>170543</xdr:rowOff>
    </xdr:from>
    <xdr:to>
      <xdr:col>17</xdr:col>
      <xdr:colOff>429025</xdr:colOff>
      <xdr:row>26</xdr:row>
      <xdr:rowOff>74920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DBA150D-5418-3448-6747-DC6EACB37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F02E-C7A4-9B41-84E6-84D9B0FE302A}">
  <dimension ref="A2:S23"/>
  <sheetViews>
    <sheetView tabSelected="1" topLeftCell="A3" zoomScale="136" zoomScaleNormal="200" workbookViewId="0">
      <selection activeCell="C23" sqref="C23"/>
    </sheetView>
  </sheetViews>
  <sheetFormatPr baseColWidth="10" defaultColWidth="10.83203125" defaultRowHeight="16" x14ac:dyDescent="0.2"/>
  <cols>
    <col min="1" max="16384" width="10.83203125" style="1"/>
  </cols>
  <sheetData>
    <row r="2" spans="1:19" ht="17" x14ac:dyDescent="0.2">
      <c r="B2" s="2" t="s">
        <v>0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M2" s="2" t="s">
        <v>0</v>
      </c>
      <c r="N2" s="4">
        <v>0</v>
      </c>
      <c r="O2" s="4">
        <v>1</v>
      </c>
      <c r="P2" s="4">
        <v>2</v>
      </c>
      <c r="Q2" s="4">
        <v>3</v>
      </c>
      <c r="R2" s="4">
        <v>4</v>
      </c>
      <c r="S2" s="4">
        <v>5</v>
      </c>
    </row>
    <row r="3" spans="1:19" ht="19" x14ac:dyDescent="0.2">
      <c r="B3" s="2" t="s">
        <v>1</v>
      </c>
      <c r="C3" s="3">
        <v>11.252000000000001</v>
      </c>
      <c r="D3" s="3">
        <v>11.342000000000001</v>
      </c>
      <c r="E3" s="3">
        <v>11.494</v>
      </c>
      <c r="F3" s="3">
        <v>11.622</v>
      </c>
      <c r="G3" s="3">
        <v>11.746</v>
      </c>
      <c r="H3" s="3">
        <v>11.662000000000001</v>
      </c>
      <c r="M3" s="2" t="s">
        <v>1</v>
      </c>
      <c r="N3" s="3">
        <v>11.26</v>
      </c>
      <c r="O3" s="3">
        <v>11.35</v>
      </c>
      <c r="P3" s="3">
        <v>11.49</v>
      </c>
      <c r="Q3" s="3">
        <v>11.62</v>
      </c>
      <c r="R3" s="3">
        <v>11.74</v>
      </c>
      <c r="S3" s="3">
        <v>11.66</v>
      </c>
    </row>
    <row r="4" spans="1:19" ht="19" x14ac:dyDescent="0.2">
      <c r="B4" s="2" t="s">
        <v>2</v>
      </c>
      <c r="C4" s="3">
        <v>9.5419999999999998</v>
      </c>
      <c r="D4" s="3">
        <v>10.301</v>
      </c>
      <c r="E4" s="3">
        <v>11.065</v>
      </c>
      <c r="F4" s="3">
        <v>11.795</v>
      </c>
      <c r="G4" s="3">
        <v>12.244999999999999</v>
      </c>
      <c r="H4" s="3">
        <v>12.62</v>
      </c>
      <c r="M4" s="2" t="s">
        <v>1</v>
      </c>
      <c r="N4" s="3">
        <v>11.25</v>
      </c>
      <c r="O4" s="3">
        <v>11.34</v>
      </c>
      <c r="P4" s="3">
        <v>11.5</v>
      </c>
      <c r="Q4" s="3">
        <v>11.62</v>
      </c>
      <c r="R4" s="3">
        <v>11.75</v>
      </c>
      <c r="S4" s="3">
        <v>11.66</v>
      </c>
    </row>
    <row r="5" spans="1:19" ht="19" x14ac:dyDescent="0.2">
      <c r="I5" s="3"/>
      <c r="M5" s="2" t="s">
        <v>2</v>
      </c>
      <c r="N5" s="3">
        <v>9.5500000000000007</v>
      </c>
      <c r="O5" s="3">
        <v>10.31</v>
      </c>
      <c r="P5" s="3">
        <v>11.07</v>
      </c>
      <c r="Q5" s="3">
        <v>11.8</v>
      </c>
      <c r="R5" s="3">
        <v>12.65</v>
      </c>
      <c r="S5" s="3">
        <v>13.62</v>
      </c>
    </row>
    <row r="6" spans="1:19" ht="19" x14ac:dyDescent="0.2">
      <c r="M6" s="2" t="s">
        <v>2</v>
      </c>
      <c r="N6" s="3">
        <v>9.5399999999999991</v>
      </c>
      <c r="O6" s="3">
        <v>10.3</v>
      </c>
      <c r="P6" s="3">
        <v>11.06</v>
      </c>
      <c r="Q6" s="3">
        <v>11.79</v>
      </c>
      <c r="R6" s="3">
        <v>12.64</v>
      </c>
      <c r="S6" s="3">
        <v>13.62</v>
      </c>
    </row>
    <row r="8" spans="1:19" x14ac:dyDescent="0.2">
      <c r="B8" t="s">
        <v>3</v>
      </c>
    </row>
    <row r="10" spans="1:19" x14ac:dyDescent="0.2">
      <c r="B10" s="1" t="s">
        <v>4</v>
      </c>
      <c r="C10" s="1">
        <v>11.6</v>
      </c>
    </row>
    <row r="11" spans="1:19" x14ac:dyDescent="0.2">
      <c r="B11" s="1" t="s">
        <v>5</v>
      </c>
      <c r="C11" s="1">
        <v>10</v>
      </c>
    </row>
    <row r="12" spans="1:19" x14ac:dyDescent="0.2">
      <c r="B12" s="1" t="s">
        <v>6</v>
      </c>
      <c r="C12" s="1">
        <v>0.33</v>
      </c>
    </row>
    <row r="14" spans="1:19" x14ac:dyDescent="0.2">
      <c r="B14" s="1" t="s">
        <v>7</v>
      </c>
      <c r="C14" s="6">
        <f>4*PI()^2*C12*POWER(C11/C10,2)</f>
        <v>9.681835470747588</v>
      </c>
    </row>
    <row r="15" spans="1:19" x14ac:dyDescent="0.2">
      <c r="A15" s="1" t="s">
        <v>16</v>
      </c>
      <c r="B15" s="1" t="s">
        <v>7</v>
      </c>
      <c r="C15" s="6">
        <v>9.8194999999999997</v>
      </c>
      <c r="D15" s="1">
        <f>C15-C14</f>
        <v>0.13766452925241168</v>
      </c>
    </row>
    <row r="16" spans="1:19" x14ac:dyDescent="0.2">
      <c r="D16" s="1">
        <f>D15/C14</f>
        <v>1.4218846175226509E-2</v>
      </c>
    </row>
    <row r="18" spans="1:3" x14ac:dyDescent="0.2">
      <c r="A18" s="1" t="s">
        <v>9</v>
      </c>
      <c r="B18" s="1" t="s">
        <v>10</v>
      </c>
      <c r="C18" s="6">
        <f>2/3*0.002</f>
        <v>1.3333333333333333E-3</v>
      </c>
    </row>
    <row r="19" spans="1:3" x14ac:dyDescent="0.2">
      <c r="A19" s="1" t="s">
        <v>11</v>
      </c>
      <c r="B19" s="1" t="s">
        <v>8</v>
      </c>
      <c r="C19" s="5">
        <f>C18/C12</f>
        <v>4.0404040404040404E-3</v>
      </c>
    </row>
    <row r="20" spans="1:3" x14ac:dyDescent="0.2">
      <c r="B20" s="1" t="s">
        <v>12</v>
      </c>
      <c r="C20" s="5">
        <f>0.2</f>
        <v>0.2</v>
      </c>
    </row>
    <row r="21" spans="1:3" x14ac:dyDescent="0.2">
      <c r="B21" s="1" t="s">
        <v>13</v>
      </c>
      <c r="C21" s="5">
        <f>C20/C10</f>
        <v>1.7241379310344827E-2</v>
      </c>
    </row>
    <row r="22" spans="1:3" x14ac:dyDescent="0.2">
      <c r="B22" s="1" t="s">
        <v>14</v>
      </c>
      <c r="C22" s="5">
        <f>SQRT(C19^2+(2*C21)^2)</f>
        <v>3.4718662228007284E-2</v>
      </c>
    </row>
    <row r="23" spans="1:3" x14ac:dyDescent="0.2">
      <c r="B23" s="1" t="s">
        <v>15</v>
      </c>
      <c r="C23" s="5">
        <f>C22*C14</f>
        <v>0.33614037545602543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2023-04-06T18:46:25Z</dcterms:created>
  <dcterms:modified xsi:type="dcterms:W3CDTF">2023-04-21T20:16:33Z</dcterms:modified>
</cp:coreProperties>
</file>